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-120" yWindow="-120" windowWidth="24240" windowHeight="13740" tabRatio="935" activeTab="1"/>
  </bookViews>
  <sheets>
    <sheet name="주문 종합 내역 (2)" sheetId="39" r:id="rId1"/>
    <sheet name="공장등(0p)" sheetId="40" r:id="rId2"/>
    <sheet name="T5,T10,엣지(1p)" sheetId="19" r:id="rId3"/>
    <sheet name="볼구,일자&amp;십자등 (2p)" sheetId="21" r:id="rId4"/>
    <sheet name="다운라이트(3p)" sheetId="22" r:id="rId5"/>
    <sheet name="시스템조명(4p)" sheetId="23" r:id="rId6"/>
    <sheet name="펜던트(5p)" sheetId="29" r:id="rId7"/>
    <sheet name="펜던트 센서등(6p)" sheetId="30" r:id="rId8"/>
    <sheet name="벽등(7p)" sheetId="31" r:id="rId9"/>
    <sheet name="태양광(8P)" sheetId="33" r:id="rId10"/>
    <sheet name="스텐드&amp;레일 (9p)" sheetId="35" r:id="rId11"/>
    <sheet name="무드등 (10p)" sheetId="37" r:id="rId12"/>
    <sheet name="파티라이트(11p)" sheetId="36" r:id="rId13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40" l="1"/>
  <c r="E5" i="40"/>
  <c r="E6" i="40"/>
  <c r="E3" i="40"/>
  <c r="D4" i="40"/>
  <c r="G9" i="39" s="1"/>
  <c r="D5" i="40"/>
  <c r="H9" i="39" s="1"/>
  <c r="D6" i="40"/>
  <c r="I9" i="39" s="1"/>
  <c r="D3" i="40"/>
  <c r="F9" i="39" s="1"/>
  <c r="F3" i="40" l="1"/>
  <c r="E9" i="39" s="1"/>
  <c r="E4" i="36"/>
  <c r="E5" i="36"/>
  <c r="E6" i="36"/>
  <c r="E3" i="36"/>
  <c r="E4" i="35"/>
  <c r="E5" i="35"/>
  <c r="E6" i="35"/>
  <c r="E3" i="35"/>
  <c r="E4" i="21"/>
  <c r="E5" i="21"/>
  <c r="E6" i="21"/>
  <c r="E3" i="21"/>
  <c r="D4" i="21"/>
  <c r="G11" i="39" s="1"/>
  <c r="D5" i="21"/>
  <c r="H11" i="39" s="1"/>
  <c r="D6" i="21"/>
  <c r="I11" i="39" s="1"/>
  <c r="D3" i="21"/>
  <c r="F11" i="39" s="1"/>
  <c r="D4" i="36"/>
  <c r="G20" i="39" s="1"/>
  <c r="D5" i="36"/>
  <c r="H20" i="39" s="1"/>
  <c r="D6" i="36"/>
  <c r="I20" i="39" s="1"/>
  <c r="D3" i="36"/>
  <c r="F20" i="39" s="1"/>
  <c r="D4" i="37"/>
  <c r="G19" i="39" s="1"/>
  <c r="D5" i="37"/>
  <c r="H19" i="39" s="1"/>
  <c r="D6" i="37"/>
  <c r="I19" i="39" s="1"/>
  <c r="E4" i="37"/>
  <c r="E5" i="37"/>
  <c r="E6" i="37"/>
  <c r="E3" i="37"/>
  <c r="D3" i="37"/>
  <c r="F19" i="39" s="1"/>
  <c r="D4" i="35"/>
  <c r="G18" i="39" s="1"/>
  <c r="D5" i="35"/>
  <c r="H18" i="39" s="1"/>
  <c r="D6" i="35"/>
  <c r="I18" i="39" s="1"/>
  <c r="D3" i="35"/>
  <c r="F18" i="39" s="1"/>
  <c r="E4" i="33"/>
  <c r="E5" i="33"/>
  <c r="E6" i="33"/>
  <c r="E3" i="33"/>
  <c r="D4" i="33"/>
  <c r="G17" i="39" s="1"/>
  <c r="D5" i="33"/>
  <c r="H17" i="39" s="1"/>
  <c r="D6" i="33"/>
  <c r="I17" i="39" s="1"/>
  <c r="D3" i="33"/>
  <c r="F17" i="39" s="1"/>
  <c r="E4" i="31"/>
  <c r="E5" i="31"/>
  <c r="E6" i="31"/>
  <c r="E3" i="31"/>
  <c r="D4" i="31"/>
  <c r="G16" i="39" s="1"/>
  <c r="D5" i="31"/>
  <c r="H16" i="39" s="1"/>
  <c r="D6" i="31"/>
  <c r="I16" i="39" s="1"/>
  <c r="D3" i="31"/>
  <c r="F16" i="39" s="1"/>
  <c r="E3" i="30"/>
  <c r="D4" i="30"/>
  <c r="G15" i="39" s="1"/>
  <c r="D5" i="30"/>
  <c r="H15" i="39" s="1"/>
  <c r="D6" i="30"/>
  <c r="I15" i="39" s="1"/>
  <c r="D3" i="30"/>
  <c r="F15" i="39" s="1"/>
  <c r="E6" i="30"/>
  <c r="E5" i="30"/>
  <c r="E4" i="30"/>
  <c r="E4" i="29"/>
  <c r="E5" i="29"/>
  <c r="E6" i="29"/>
  <c r="E3" i="29"/>
  <c r="D4" i="29"/>
  <c r="G14" i="39" s="1"/>
  <c r="D5" i="29"/>
  <c r="H14" i="39" s="1"/>
  <c r="D6" i="29"/>
  <c r="I14" i="39" s="1"/>
  <c r="D3" i="29"/>
  <c r="F14" i="39" s="1"/>
  <c r="E4" i="23"/>
  <c r="E5" i="23"/>
  <c r="E6" i="23"/>
  <c r="E3" i="23"/>
  <c r="D4" i="23"/>
  <c r="G13" i="39" s="1"/>
  <c r="G22" i="39" s="1"/>
  <c r="D5" i="23"/>
  <c r="H13" i="39" s="1"/>
  <c r="H22" i="39" s="1"/>
  <c r="D6" i="23"/>
  <c r="I13" i="39" s="1"/>
  <c r="I22" i="39" s="1"/>
  <c r="D3" i="23"/>
  <c r="F13" i="39" s="1"/>
  <c r="E6" i="22"/>
  <c r="D6" i="22"/>
  <c r="I12" i="39" s="1"/>
  <c r="E5" i="22"/>
  <c r="D5" i="22"/>
  <c r="H12" i="39" s="1"/>
  <c r="E4" i="22"/>
  <c r="D4" i="22"/>
  <c r="G12" i="39" s="1"/>
  <c r="E3" i="22"/>
  <c r="D3" i="22"/>
  <c r="F12" i="39" s="1"/>
  <c r="E4" i="19"/>
  <c r="E5" i="19"/>
  <c r="E6" i="19"/>
  <c r="E3" i="19"/>
  <c r="D4" i="19"/>
  <c r="G10" i="39" s="1"/>
  <c r="D5" i="19"/>
  <c r="H10" i="39" s="1"/>
  <c r="D6" i="19"/>
  <c r="I10" i="39" s="1"/>
  <c r="D3" i="19"/>
  <c r="F10" i="39" s="1"/>
  <c r="F22" i="39" l="1"/>
  <c r="F23" i="39" s="1"/>
  <c r="F25" i="39" s="1"/>
  <c r="I23" i="39"/>
  <c r="I26" i="39" s="1"/>
  <c r="F3" i="19"/>
  <c r="E10" i="39" s="1"/>
  <c r="H23" i="39"/>
  <c r="H25" i="39" s="1"/>
  <c r="F3" i="23"/>
  <c r="E13" i="39" s="1"/>
  <c r="G23" i="39"/>
  <c r="G26" i="39" s="1"/>
  <c r="F3" i="30"/>
  <c r="E15" i="39" s="1"/>
  <c r="F3" i="29"/>
  <c r="E14" i="39" s="1"/>
  <c r="F3" i="22"/>
  <c r="E12" i="39" s="1"/>
  <c r="F3" i="21"/>
  <c r="E11" i="39" s="1"/>
  <c r="F3" i="36"/>
  <c r="E20" i="39" s="1"/>
  <c r="F3" i="31"/>
  <c r="E16" i="39" s="1"/>
  <c r="F3" i="37"/>
  <c r="E19" i="39" s="1"/>
  <c r="F3" i="35"/>
  <c r="E18" i="39" s="1"/>
  <c r="F3" i="33"/>
  <c r="E17" i="39" s="1"/>
  <c r="I25" i="39" l="1"/>
  <c r="G25" i="39"/>
  <c r="F26" i="39"/>
  <c r="H26" i="39"/>
</calcChain>
</file>

<file path=xl/sharedStrings.xml><?xml version="1.0" encoding="utf-8"?>
<sst xmlns="http://schemas.openxmlformats.org/spreadsheetml/2006/main" count="1793" uniqueCount="624">
  <si>
    <t>(국산)LED원형 직부</t>
    <phoneticPr fontId="1" type="noConversion"/>
  </si>
  <si>
    <t>(국산) 터널욕실등 20W</t>
    <phoneticPr fontId="1" type="noConversion"/>
  </si>
  <si>
    <t>피치12등 P/D 직부겸용 / 로즈골드</t>
    <phoneticPr fontId="1" type="noConversion"/>
  </si>
  <si>
    <t>무트 P/D 블랙</t>
    <phoneticPr fontId="1" type="noConversion"/>
  </si>
  <si>
    <t>UFO P/D 화이트(S)</t>
    <phoneticPr fontId="1" type="noConversion"/>
  </si>
  <si>
    <t>UFO P/D 불랙(L)</t>
    <phoneticPr fontId="1" type="noConversion"/>
  </si>
  <si>
    <t>위니밀푀유 P/D 코랄</t>
    <phoneticPr fontId="1" type="noConversion"/>
  </si>
  <si>
    <t>위니밀푀유 P/D 블랙</t>
    <phoneticPr fontId="1" type="noConversion"/>
  </si>
  <si>
    <t>썬캡 1등 P/D 화이트</t>
    <phoneticPr fontId="1" type="noConversion"/>
  </si>
  <si>
    <t>스완1등 그레이</t>
    <phoneticPr fontId="1" type="noConversion"/>
  </si>
  <si>
    <t>코드명</t>
  </si>
  <si>
    <t>JM2</t>
  </si>
  <si>
    <t>YM-00355</t>
  </si>
  <si>
    <t>YMF-17-1</t>
  </si>
  <si>
    <t>YM-00725</t>
  </si>
  <si>
    <t>YM-00726</t>
  </si>
  <si>
    <t>품목명</t>
  </si>
  <si>
    <t>다이아 벽등 블랙</t>
  </si>
  <si>
    <t>다이아 벽등 로즈골드</t>
  </si>
  <si>
    <t>그림벽등 골드 10W</t>
  </si>
  <si>
    <t>그림벽등 골드 15W</t>
  </si>
  <si>
    <t>그림벽등 브론즈 10W</t>
  </si>
  <si>
    <t>그림벽등 브론즈 15W</t>
  </si>
  <si>
    <t>규격 및 색상</t>
  </si>
  <si>
    <t>260*225</t>
  </si>
  <si>
    <t>400*130</t>
  </si>
  <si>
    <t>550*140</t>
  </si>
  <si>
    <t>YM-00656</t>
  </si>
  <si>
    <t>YM-00657</t>
  </si>
  <si>
    <t>YMA-1</t>
  </si>
  <si>
    <t>YMA-2</t>
  </si>
  <si>
    <t>YMA-3</t>
  </si>
  <si>
    <t>YMA-5</t>
  </si>
  <si>
    <t>새로미BR</t>
  </si>
  <si>
    <t>주물육각 하향 커피</t>
  </si>
  <si>
    <t>주물육각 하향 황동</t>
  </si>
  <si>
    <t>주물육각 하향 블랙</t>
  </si>
  <si>
    <t>골드5</t>
  </si>
  <si>
    <t>화이트+골드</t>
  </si>
  <si>
    <t>블랙+골드</t>
  </si>
  <si>
    <t>160*190*300</t>
  </si>
  <si>
    <t>190*500</t>
  </si>
  <si>
    <t>YMA-6</t>
  </si>
  <si>
    <t>YMA-7</t>
  </si>
  <si>
    <t>YMA-8</t>
  </si>
  <si>
    <t>YMA-9</t>
  </si>
  <si>
    <t>YMA-10</t>
  </si>
  <si>
    <t>YMA-11</t>
  </si>
  <si>
    <t>골드6</t>
  </si>
  <si>
    <t>골드7 대</t>
  </si>
  <si>
    <t>골드8 소</t>
  </si>
  <si>
    <t>골드9</t>
  </si>
  <si>
    <t>골드10</t>
  </si>
  <si>
    <t>골드11</t>
  </si>
  <si>
    <t>150*500</t>
  </si>
  <si>
    <t>220*390</t>
  </si>
  <si>
    <t>180*330</t>
  </si>
  <si>
    <t>170*190*310</t>
  </si>
  <si>
    <t>180*360</t>
  </si>
  <si>
    <t>3인치 COB타입 4W 주광/전구/주백</t>
    <phoneticPr fontId="1" type="noConversion"/>
  </si>
  <si>
    <t>240*45</t>
    <phoneticPr fontId="1" type="noConversion"/>
  </si>
  <si>
    <t>500*500*45</t>
  </si>
  <si>
    <t>500*500*45</t>
    <phoneticPr fontId="1" type="noConversion"/>
  </si>
  <si>
    <t>1140*650*65</t>
  </si>
  <si>
    <t>1140*650*65</t>
    <phoneticPr fontId="1" type="noConversion"/>
  </si>
  <si>
    <t>745*650*65</t>
  </si>
  <si>
    <t>745*650*65</t>
    <phoneticPr fontId="1" type="noConversion"/>
  </si>
  <si>
    <t>640*340*40</t>
    <phoneticPr fontId="1" type="noConversion"/>
  </si>
  <si>
    <t>160*1180*30</t>
  </si>
  <si>
    <t>160*1180*30</t>
    <phoneticPr fontId="1" type="noConversion"/>
  </si>
  <si>
    <t>160*650*30</t>
  </si>
  <si>
    <t>160*650*30</t>
    <phoneticPr fontId="1" type="noConversion"/>
  </si>
  <si>
    <t>YMD-1</t>
  </si>
  <si>
    <t>YMD-2</t>
  </si>
  <si>
    <t>YMD-3</t>
  </si>
  <si>
    <t>YMD-4</t>
  </si>
  <si>
    <t>310*23*35</t>
  </si>
  <si>
    <t>580*23*35</t>
  </si>
  <si>
    <t>880*23*35</t>
  </si>
  <si>
    <t>1180*23*35</t>
  </si>
  <si>
    <t>YM-00390</t>
  </si>
  <si>
    <t>YM-00387</t>
  </si>
  <si>
    <t>YM-00384</t>
  </si>
  <si>
    <t>YM-00381</t>
  </si>
  <si>
    <t>T10 라인등(300) 10W</t>
  </si>
  <si>
    <t>T10 라인등(600) 15W</t>
  </si>
  <si>
    <t>T10 라인등(900) 20W</t>
  </si>
  <si>
    <t>T10라인등(1200)25W</t>
  </si>
  <si>
    <t>주광/전구/주백</t>
  </si>
  <si>
    <t>YM-00098</t>
  </si>
  <si>
    <t>YM-00545</t>
  </si>
  <si>
    <t>YMD-8</t>
  </si>
  <si>
    <t>YMD-9</t>
  </si>
  <si>
    <t>YMD-10</t>
  </si>
  <si>
    <t>원형엣지 센서 8인치 (20W)</t>
  </si>
  <si>
    <t>사각엣지 센서 8인치 (20W)</t>
  </si>
  <si>
    <t>원형엣지 직부 6인치 (15W)</t>
  </si>
  <si>
    <t>원형엣지 직부 8인치 (20W)</t>
  </si>
  <si>
    <t>사각엣지 직부 8인치 (20W)</t>
  </si>
  <si>
    <t>220*220*18</t>
  </si>
  <si>
    <t>225*225*18</t>
  </si>
  <si>
    <t>T5 300(5W) DC
주광/전구/주백</t>
  </si>
  <si>
    <t>T5 600(9W) DC
주광/전구/주백</t>
  </si>
  <si>
    <t>T5 900(13W) DC
주광/전구/주백</t>
  </si>
  <si>
    <t>T5 1200(18W) DC
주광/전구/주백</t>
  </si>
  <si>
    <t>Φ220*18</t>
  </si>
  <si>
    <t>Φ160*18</t>
  </si>
  <si>
    <t>YMD-6</t>
  </si>
  <si>
    <t>YMD-7</t>
  </si>
  <si>
    <t>숏타입볼구 (12W) 주광/전구</t>
  </si>
  <si>
    <t>롱타입볼구 (12W) 주광/전구</t>
  </si>
  <si>
    <t>YMD-12</t>
  </si>
  <si>
    <t>YMD-13</t>
  </si>
  <si>
    <t>YM-00357</t>
  </si>
  <si>
    <t>YM-00356</t>
  </si>
  <si>
    <t>(국산) 십자등</t>
  </si>
  <si>
    <t>(국산) 일자등</t>
  </si>
  <si>
    <t>590*60*45</t>
  </si>
  <si>
    <t>590*590*45</t>
  </si>
  <si>
    <t>YME-6</t>
  </si>
  <si>
    <t>YMD-124</t>
  </si>
  <si>
    <t>YMD-125</t>
  </si>
  <si>
    <t>YMD-126</t>
  </si>
  <si>
    <t>YMD-127</t>
  </si>
  <si>
    <t>YMD-5</t>
  </si>
  <si>
    <t>3인치 다운라이트 5W 주광/전구/주백</t>
  </si>
  <si>
    <t>Φ75 / 100*30</t>
    <phoneticPr fontId="1" type="noConversion"/>
  </si>
  <si>
    <t>YME-1/2/3</t>
  </si>
  <si>
    <t>YM-00215</t>
  </si>
  <si>
    <t>YM-00685</t>
  </si>
  <si>
    <t>YM-00649</t>
  </si>
  <si>
    <t>YM-00581</t>
  </si>
  <si>
    <t>YM-00646</t>
  </si>
  <si>
    <t>Φ75 / 82*30</t>
    <phoneticPr fontId="1" type="noConversion"/>
  </si>
  <si>
    <t>Φ75 / 90*30</t>
    <phoneticPr fontId="1" type="noConversion"/>
  </si>
  <si>
    <t>Φ75 / 85*20</t>
    <phoneticPr fontId="1" type="noConversion"/>
  </si>
  <si>
    <t>Φ45 / 65*40</t>
    <phoneticPr fontId="1" type="noConversion"/>
  </si>
  <si>
    <t>Φ75 / 85*50</t>
    <phoneticPr fontId="1" type="noConversion"/>
  </si>
  <si>
    <t>Φ97 / 115*63</t>
    <phoneticPr fontId="1" type="noConversion"/>
  </si>
  <si>
    <t>YME-7</t>
  </si>
  <si>
    <t>YME-8</t>
  </si>
  <si>
    <t>(국산) LED원형 센서</t>
  </si>
  <si>
    <t>YM-00558</t>
  </si>
  <si>
    <t>YM-00557</t>
  </si>
  <si>
    <t>YM-00555</t>
  </si>
  <si>
    <t>YM-00556</t>
  </si>
  <si>
    <t>YM-00787</t>
  </si>
  <si>
    <t>YM-00551</t>
  </si>
  <si>
    <t>YM-00553</t>
  </si>
  <si>
    <t>YM-00554</t>
  </si>
  <si>
    <t>YM-00626</t>
  </si>
  <si>
    <t>YM-00453</t>
  </si>
  <si>
    <t>500*500*75</t>
  </si>
  <si>
    <t>YMF-19</t>
  </si>
  <si>
    <t>YMF-18</t>
  </si>
  <si>
    <t>YMF-21</t>
  </si>
  <si>
    <t>YMF-20</t>
  </si>
  <si>
    <t>YMF-22</t>
  </si>
  <si>
    <t>YMF-16</t>
  </si>
  <si>
    <t>스프링 1등 P/D (유광)</t>
  </si>
  <si>
    <t>음표 1등 P/D (유광)</t>
  </si>
  <si>
    <t>원링 1등 P/D (유광)</t>
  </si>
  <si>
    <t>구름 1등 P/D (유광)</t>
  </si>
  <si>
    <t>도넛 6등 P/D</t>
  </si>
  <si>
    <t>870*120</t>
  </si>
  <si>
    <t>YMF-3</t>
  </si>
  <si>
    <t>YMF-4</t>
  </si>
  <si>
    <t>YMF-3R</t>
  </si>
  <si>
    <t>YMF-4R</t>
  </si>
  <si>
    <t>PO-34</t>
  </si>
  <si>
    <t>920*420</t>
  </si>
  <si>
    <t>400*400</t>
  </si>
  <si>
    <t>950*300</t>
  </si>
  <si>
    <t>950*600</t>
  </si>
  <si>
    <t>PO-30</t>
  </si>
  <si>
    <t>PO-29</t>
  </si>
  <si>
    <t>망3등 P/D</t>
  </si>
  <si>
    <t>나팔3등 P/D</t>
  </si>
  <si>
    <t>새로미3등 P/D</t>
  </si>
  <si>
    <t>새로미2등 P/D</t>
  </si>
  <si>
    <t>비트2등 P/D</t>
  </si>
  <si>
    <t>크로우 P/D</t>
  </si>
  <si>
    <t>880*320*140</t>
  </si>
  <si>
    <t>145*285</t>
  </si>
  <si>
    <t>YMA-24</t>
  </si>
  <si>
    <t>YM-00585</t>
  </si>
  <si>
    <t>YM-00540</t>
  </si>
  <si>
    <t>등불 P/D</t>
  </si>
  <si>
    <t>슈슈P/D</t>
  </si>
  <si>
    <t>베로나2 P/D</t>
  </si>
  <si>
    <t>315*300</t>
  </si>
  <si>
    <t>블랙</t>
  </si>
  <si>
    <t>남색</t>
  </si>
  <si>
    <t>화이트</t>
  </si>
  <si>
    <t>YM-00584</t>
  </si>
  <si>
    <t>베로나 P/D</t>
  </si>
  <si>
    <t>그레이</t>
  </si>
  <si>
    <t>올블랙</t>
  </si>
  <si>
    <t>올화이트</t>
  </si>
  <si>
    <t>두오모 P/D</t>
  </si>
  <si>
    <t>오보에 P/D</t>
  </si>
  <si>
    <t>250*160</t>
  </si>
  <si>
    <t>400*210</t>
  </si>
  <si>
    <t>썬캡 1등 P/D 블랙</t>
  </si>
  <si>
    <t>스완1등 블랙</t>
  </si>
  <si>
    <t>400*220</t>
  </si>
  <si>
    <t>237*220</t>
  </si>
  <si>
    <t>400*300</t>
  </si>
  <si>
    <t>다이아 P/D 블랙</t>
  </si>
  <si>
    <t>비너스 사각 P/D 골드</t>
  </si>
  <si>
    <t>브로클린 1등 블랙</t>
  </si>
  <si>
    <t>루멘1등 화이트</t>
  </si>
  <si>
    <t>루멘1등 민트그레이</t>
  </si>
  <si>
    <t>루멘1등 블랙</t>
  </si>
  <si>
    <t>250*380</t>
  </si>
  <si>
    <t>150*300</t>
  </si>
  <si>
    <t>280*280*130</t>
  </si>
  <si>
    <t>300*300*200</t>
  </si>
  <si>
    <t>폴센식스1등 P/D 화이트,아이보리,블랙</t>
  </si>
  <si>
    <t>베니스1등 화이트</t>
  </si>
  <si>
    <t>베니스1등 그레이</t>
  </si>
  <si>
    <t>베니스1등 블랙</t>
  </si>
  <si>
    <t>샤인 P/D 블랙</t>
  </si>
  <si>
    <t>350*350*210</t>
  </si>
  <si>
    <t>340*190</t>
  </si>
  <si>
    <t>215*220</t>
  </si>
  <si>
    <t>45*85</t>
  </si>
  <si>
    <t>톰스 1등 로즈골드+화이트</t>
  </si>
  <si>
    <t>보니토 P/D 그레이</t>
  </si>
  <si>
    <t>보니토 P/D 블랙</t>
  </si>
  <si>
    <t>스타카토 3등 P/D</t>
  </si>
  <si>
    <t>스타 P/D 로즈골드</t>
  </si>
  <si>
    <t>130*160</t>
  </si>
  <si>
    <t>400*250</t>
  </si>
  <si>
    <t>180*180</t>
  </si>
  <si>
    <t>YMA-58</t>
  </si>
  <si>
    <t>YMA-55</t>
  </si>
  <si>
    <t>YMA-56</t>
  </si>
  <si>
    <t>YMA-57</t>
  </si>
  <si>
    <t>YMA-13</t>
  </si>
  <si>
    <t>YMA-15</t>
  </si>
  <si>
    <t>골드58</t>
  </si>
  <si>
    <t>골드55</t>
  </si>
  <si>
    <t>골드56</t>
  </si>
  <si>
    <t>골드57</t>
  </si>
  <si>
    <t>육각상향BR</t>
  </si>
  <si>
    <t>포비BR 블랙</t>
  </si>
  <si>
    <t>272*395*455</t>
  </si>
  <si>
    <t>YMA-16</t>
  </si>
  <si>
    <t>YMA-17</t>
  </si>
  <si>
    <t>YMA-25</t>
  </si>
  <si>
    <t>YMA-12</t>
  </si>
  <si>
    <t>YMA-30</t>
  </si>
  <si>
    <t>YMA-31</t>
  </si>
  <si>
    <t>배럴BR 블랙</t>
  </si>
  <si>
    <t>네모교차BR 블랙</t>
  </si>
  <si>
    <t>등불 BR</t>
  </si>
  <si>
    <t>직사각유리BR</t>
  </si>
  <si>
    <t>원통1등 블랙</t>
  </si>
  <si>
    <t>원통2등 블랙</t>
  </si>
  <si>
    <t>200*295*367</t>
  </si>
  <si>
    <t>140*165*275</t>
  </si>
  <si>
    <t>YMA-32</t>
  </si>
  <si>
    <t>YMA-46</t>
  </si>
  <si>
    <t>YMA-47</t>
  </si>
  <si>
    <t>YMC-7</t>
  </si>
  <si>
    <t>YM-00623</t>
  </si>
  <si>
    <t>YMA-45</t>
  </si>
  <si>
    <t>원통1등 그레이</t>
  </si>
  <si>
    <t>직각긴네모BR</t>
  </si>
  <si>
    <t>크로스BR</t>
  </si>
  <si>
    <t>직각세로네모BR</t>
  </si>
  <si>
    <t>직각네모BR</t>
  </si>
  <si>
    <t>160*160*100</t>
  </si>
  <si>
    <t>YMA-26</t>
  </si>
  <si>
    <t>YMA-27</t>
  </si>
  <si>
    <t>YM-00732</t>
  </si>
  <si>
    <t>YM-00731</t>
  </si>
  <si>
    <t>YM-00587</t>
  </si>
  <si>
    <t>YM-00588</t>
  </si>
  <si>
    <t>벌크타원 블랙 大</t>
  </si>
  <si>
    <t>코이 벽등</t>
  </si>
  <si>
    <t>미카 벽등</t>
  </si>
  <si>
    <t>반달BR</t>
  </si>
  <si>
    <t>275*157*120</t>
  </si>
  <si>
    <t>150*178</t>
  </si>
  <si>
    <t>140*120*210</t>
  </si>
  <si>
    <t>YMA-40</t>
  </si>
  <si>
    <t>YMA-48</t>
  </si>
  <si>
    <t>YMA-42</t>
  </si>
  <si>
    <t>YMA-43</t>
  </si>
  <si>
    <t>YMA-50</t>
  </si>
  <si>
    <t>YMA-51</t>
  </si>
  <si>
    <t>사각문주 100 불투명 블랙</t>
  </si>
  <si>
    <t>원통 잔디등 블랙</t>
  </si>
  <si>
    <t>투명문주 100 블랙</t>
  </si>
  <si>
    <t>투명문주 80 블랙</t>
  </si>
  <si>
    <t>태양광 문주등 100 블랙  전구/주광</t>
  </si>
  <si>
    <t>태양광 문주등 80 블랙  전구/주광</t>
  </si>
  <si>
    <t>YMB-1</t>
  </si>
  <si>
    <t>YMB-2</t>
  </si>
  <si>
    <t>YMB-3</t>
  </si>
  <si>
    <t>YMB-4</t>
  </si>
  <si>
    <t>YMB-5</t>
  </si>
  <si>
    <t>YMB-6</t>
  </si>
  <si>
    <t>260*260*1000</t>
  </si>
  <si>
    <t>YMB-7</t>
  </si>
  <si>
    <t>YMB-8</t>
  </si>
  <si>
    <t>YMB-9</t>
  </si>
  <si>
    <t>YMB-10</t>
  </si>
  <si>
    <t>YMB-12</t>
  </si>
  <si>
    <t>YMB-13</t>
  </si>
  <si>
    <t>태양광 이중PC 1등외등 5W</t>
  </si>
  <si>
    <t>태양광 이중PC 2등외등 10W</t>
  </si>
  <si>
    <t>YMB-14</t>
  </si>
  <si>
    <t>YMB-15</t>
  </si>
  <si>
    <t>YMB-16</t>
  </si>
  <si>
    <t>YMB-17</t>
  </si>
  <si>
    <t>YMB-18</t>
  </si>
  <si>
    <t>YMB-19</t>
  </si>
  <si>
    <t>태양광 이중PC 3등외등 15W</t>
  </si>
  <si>
    <t>태양광 원통벽부 화이트 1W  주광/전구</t>
  </si>
  <si>
    <t>태양광 원통벽부 그레이 1W  주광/전구</t>
  </si>
  <si>
    <t>태양광 잔디팩 2W 주광색+전구색</t>
  </si>
  <si>
    <t>83*83*237</t>
  </si>
  <si>
    <t>YMB-20</t>
  </si>
  <si>
    <t>YMB-21</t>
  </si>
  <si>
    <t>YMB-22</t>
  </si>
  <si>
    <t>YMB-23</t>
  </si>
  <si>
    <t>YMB-24</t>
  </si>
  <si>
    <t>YMB-25</t>
  </si>
  <si>
    <t>태양광 잔디팩 1.2W 주광색</t>
  </si>
  <si>
    <t>태양광 하만 문주등 3색</t>
  </si>
  <si>
    <t>태양광 하만 벽부 3색</t>
  </si>
  <si>
    <t>태양광 하만 잔디팩 3색/800</t>
  </si>
  <si>
    <t>YMB-26</t>
  </si>
  <si>
    <t>YM-00624</t>
  </si>
  <si>
    <t>YM-00625</t>
  </si>
  <si>
    <t>태양광 하만 잔디팩 3색/1000</t>
  </si>
  <si>
    <t>네모 잔디등 주광</t>
  </si>
  <si>
    <t>네모 잔디등 전구</t>
  </si>
  <si>
    <t>카페문주 불투명 테0  금 색 / 은색</t>
  </si>
  <si>
    <t>카페문주 불투명 테X 금색 / 은색</t>
  </si>
  <si>
    <t>YMF-29</t>
  </si>
  <si>
    <t>YMF-28</t>
  </si>
  <si>
    <t>깃털 단스탠드</t>
  </si>
  <si>
    <t>깃털 장스탠드</t>
  </si>
  <si>
    <t>브레멘 장스탠드 블랙</t>
  </si>
  <si>
    <t>플래쉬 5각 블랙</t>
  </si>
  <si>
    <t>플래쉬 5각 코퍼</t>
  </si>
  <si>
    <t>230*200 총485</t>
  </si>
  <si>
    <t>380*295 총1600</t>
  </si>
  <si>
    <t>280*230*140</t>
  </si>
  <si>
    <t>YM-00182</t>
  </si>
  <si>
    <t>YM-00228</t>
  </si>
  <si>
    <t>YMA-52</t>
  </si>
  <si>
    <t>라나4각 단 오브제</t>
  </si>
  <si>
    <t>라나4각 장 오브제</t>
  </si>
  <si>
    <t>AJ 단스탠드 블랙</t>
  </si>
  <si>
    <t>판텔라 장스탠드</t>
  </si>
  <si>
    <t>실링팬 화이트</t>
  </si>
  <si>
    <t>원통레일 블랙/화이트</t>
  </si>
  <si>
    <t>140*140*140</t>
  </si>
  <si>
    <t>120*120*300</t>
  </si>
  <si>
    <t>215*145*560</t>
  </si>
  <si>
    <t>YMA-53</t>
  </si>
  <si>
    <t>파30용 레일 블랙/화이트</t>
  </si>
  <si>
    <t>나팔(골드)</t>
  </si>
  <si>
    <t>나팔(로즈골드)</t>
  </si>
  <si>
    <t>알약(골드)</t>
  </si>
  <si>
    <t>알약(로즈골드)</t>
  </si>
  <si>
    <t>원통(골드)</t>
  </si>
  <si>
    <t>원통(로즈골드)</t>
  </si>
  <si>
    <t>이단원통A (골드)</t>
  </si>
  <si>
    <t>이단원통A (로즈골드)</t>
  </si>
  <si>
    <t>LED일체형파티라이트 12.5M 10구(USB)</t>
  </si>
  <si>
    <t>LED일체형파티라이트 6.5M 7구(컨버터)</t>
  </si>
  <si>
    <t>LED일체형파티라이트 12.5M 10구(컨버터)</t>
  </si>
  <si>
    <t>LED일체형파티라이트3.6M 7구(6.5M연결용)</t>
  </si>
  <si>
    <t>파티라이트 5.5M,7구</t>
  </si>
  <si>
    <t>파티라이트 11.5M,10구</t>
  </si>
  <si>
    <t>파티라이트 12M,20구</t>
  </si>
  <si>
    <t>파티라이트 17M,30구</t>
  </si>
  <si>
    <t>파티라이트 24M,40구</t>
  </si>
  <si>
    <t>YMF-23</t>
  </si>
  <si>
    <t>YMF-25</t>
  </si>
  <si>
    <t>YMF-26</t>
  </si>
  <si>
    <t>YMF-24</t>
  </si>
  <si>
    <t>보인 라운드 직부센서등</t>
  </si>
  <si>
    <t>보인 스퀘어 직부센서등</t>
  </si>
  <si>
    <t>블랙 170*180</t>
  </si>
  <si>
    <t>크라우니 직부센서등</t>
  </si>
  <si>
    <t>PO-21W/B</t>
  </si>
  <si>
    <t>PO-17W/B</t>
  </si>
  <si>
    <t>PO-24W/B</t>
  </si>
  <si>
    <t>PO-19W/B</t>
  </si>
  <si>
    <t>달콤3등 화이트/블랙</t>
  </si>
  <si>
    <t>미니달콤3등 화이트/블랙</t>
  </si>
  <si>
    <t>달콤5등 화이트/블랙</t>
  </si>
  <si>
    <t>미니달콤5등 화이트/블랙</t>
  </si>
  <si>
    <t>젠틀 3등 화이트</t>
  </si>
  <si>
    <t>로이 3등 블랙</t>
  </si>
  <si>
    <t>620*160</t>
  </si>
  <si>
    <t>600*120</t>
  </si>
  <si>
    <t>1000*160</t>
  </si>
  <si>
    <t>960*120</t>
  </si>
  <si>
    <t>540*80*235</t>
  </si>
  <si>
    <t>720*80*174</t>
  </si>
  <si>
    <t>레상쥬 6등 화이트</t>
  </si>
  <si>
    <t>스텔라 5등</t>
  </si>
  <si>
    <t>R북라이트 주광 / 전구</t>
  </si>
  <si>
    <t>달무드등</t>
  </si>
  <si>
    <t>우주인 무드등(유선형)</t>
  </si>
  <si>
    <t>150*160*470</t>
  </si>
  <si>
    <t>680*200</t>
  </si>
  <si>
    <t>249*140</t>
  </si>
  <si>
    <t>112*120*228</t>
  </si>
  <si>
    <t>베로나 P/D</t>
    <phoneticPr fontId="1" type="noConversion"/>
  </si>
  <si>
    <t>블랙+샴페인골드</t>
    <phoneticPr fontId="1" type="noConversion"/>
  </si>
  <si>
    <t>100*100*220</t>
    <phoneticPr fontId="1" type="noConversion"/>
  </si>
  <si>
    <t>133*1000</t>
    <phoneticPr fontId="1" type="noConversion"/>
  </si>
  <si>
    <t>80*80*175</t>
    <phoneticPr fontId="1" type="noConversion"/>
  </si>
  <si>
    <t>100*100*200</t>
    <phoneticPr fontId="1" type="noConversion"/>
  </si>
  <si>
    <t>80*80*170</t>
    <phoneticPr fontId="1" type="noConversion"/>
  </si>
  <si>
    <t>240*240*380</t>
    <phoneticPr fontId="1" type="noConversion"/>
  </si>
  <si>
    <t>260*300*360</t>
    <phoneticPr fontId="1" type="noConversion"/>
  </si>
  <si>
    <t>260*260*1000</t>
    <phoneticPr fontId="1" type="noConversion"/>
  </si>
  <si>
    <t>260*260*2000</t>
    <phoneticPr fontId="1" type="noConversion"/>
  </si>
  <si>
    <t>240*800*2600</t>
    <phoneticPr fontId="1" type="noConversion"/>
  </si>
  <si>
    <t>750*2600</t>
    <phoneticPr fontId="1" type="noConversion"/>
  </si>
  <si>
    <t>240*380*430</t>
    <phoneticPr fontId="1" type="noConversion"/>
  </si>
  <si>
    <t>태양광 이중PC잔디등
5W</t>
    <phoneticPr fontId="1" type="noConversion"/>
  </si>
  <si>
    <t>240*240*1000</t>
    <phoneticPr fontId="1" type="noConversion"/>
  </si>
  <si>
    <t>240*240*2000</t>
    <phoneticPr fontId="1" type="noConversion"/>
  </si>
  <si>
    <t>태양광 원통벽부 블랙 1W  주광/전구</t>
    <phoneticPr fontId="1" type="noConversion"/>
  </si>
  <si>
    <t>83*83*237</t>
    <phoneticPr fontId="1" type="noConversion"/>
  </si>
  <si>
    <t>태양광B/R 2W 주광색+전구색</t>
    <phoneticPr fontId="1" type="noConversion"/>
  </si>
  <si>
    <t>180*190*230</t>
    <phoneticPr fontId="1" type="noConversion"/>
  </si>
  <si>
    <t>180*180*570</t>
    <phoneticPr fontId="1" type="noConversion"/>
  </si>
  <si>
    <t>태양광 B/R  1.2W 주광색</t>
    <phoneticPr fontId="1" type="noConversion"/>
  </si>
  <si>
    <t>450*190*250</t>
    <phoneticPr fontId="1" type="noConversion"/>
  </si>
  <si>
    <t>145*145*1000</t>
    <phoneticPr fontId="1" type="noConversion"/>
  </si>
  <si>
    <t>H600</t>
    <phoneticPr fontId="1" type="noConversion"/>
  </si>
  <si>
    <t>태양광 하만 잔디팩 3색 /600</t>
    <phoneticPr fontId="1" type="noConversion"/>
  </si>
  <si>
    <t>H800</t>
    <phoneticPr fontId="1" type="noConversion"/>
  </si>
  <si>
    <t>500*1350</t>
    <phoneticPr fontId="1" type="noConversion"/>
  </si>
  <si>
    <t>380*550</t>
    <phoneticPr fontId="1" type="noConversion"/>
  </si>
  <si>
    <t>520*1640</t>
    <phoneticPr fontId="1" type="noConversion"/>
  </si>
  <si>
    <t>16.8*132</t>
    <phoneticPr fontId="1" type="noConversion"/>
  </si>
  <si>
    <t>피오나 라운드 직부센서등</t>
    <phoneticPr fontId="1" type="noConversion"/>
  </si>
  <si>
    <t>블랙 160*180</t>
    <phoneticPr fontId="1" type="noConversion"/>
  </si>
  <si>
    <t>골드 160*180</t>
    <phoneticPr fontId="1" type="noConversion"/>
  </si>
  <si>
    <t>피오나 스퀘어 직부센서등</t>
    <phoneticPr fontId="1" type="noConversion"/>
  </si>
  <si>
    <t>골드 170*180</t>
    <phoneticPr fontId="1" type="noConversion"/>
  </si>
  <si>
    <t>네츠 직부등</t>
    <phoneticPr fontId="1" type="noConversion"/>
  </si>
  <si>
    <t>150*150*155</t>
    <phoneticPr fontId="1" type="noConversion"/>
  </si>
  <si>
    <t>크라운 직부센서등 로즈골드</t>
    <phoneticPr fontId="1" type="noConversion"/>
  </si>
  <si>
    <t>220*200</t>
    <phoneticPr fontId="1" type="noConversion"/>
  </si>
  <si>
    <t>미쉘 직부센서등</t>
    <phoneticPr fontId="1" type="noConversion"/>
  </si>
  <si>
    <t>170*125*100</t>
    <phoneticPr fontId="1" type="noConversion"/>
  </si>
  <si>
    <t>스타 직부센서등</t>
    <phoneticPr fontId="1" type="noConversion"/>
  </si>
  <si>
    <t>170*170*250</t>
    <phoneticPr fontId="1" type="noConversion"/>
  </si>
  <si>
    <t>235*230</t>
    <phoneticPr fontId="1" type="noConversion"/>
  </si>
  <si>
    <t>코니컬 직부센서등</t>
    <phoneticPr fontId="1" type="noConversion"/>
  </si>
  <si>
    <t>150*150*50</t>
    <phoneticPr fontId="1" type="noConversion"/>
  </si>
  <si>
    <t>닉스 직부센서등</t>
    <phoneticPr fontId="1" type="noConversion"/>
  </si>
  <si>
    <t>250*250*230</t>
    <phoneticPr fontId="1" type="noConversion"/>
  </si>
  <si>
    <t>트로이 사각 직부/센서등</t>
    <phoneticPr fontId="1" type="noConversion"/>
  </si>
  <si>
    <t>150*150*80</t>
    <phoneticPr fontId="1" type="noConversion"/>
  </si>
  <si>
    <t>맥라이언 직부/센서등 로즈골드</t>
    <phoneticPr fontId="1" type="noConversion"/>
  </si>
  <si>
    <t>300*270</t>
    <phoneticPr fontId="1" type="noConversion"/>
  </si>
  <si>
    <t>주광색</t>
    <phoneticPr fontId="1" type="noConversion"/>
  </si>
  <si>
    <t>브레멘 장단스탠드 블랙</t>
    <phoneticPr fontId="1" type="noConversion"/>
  </si>
  <si>
    <t>비회원</t>
    <phoneticPr fontId="1" type="noConversion"/>
  </si>
  <si>
    <t>정회원</t>
    <phoneticPr fontId="1" type="noConversion"/>
  </si>
  <si>
    <t>다이아몬드</t>
    <phoneticPr fontId="1" type="noConversion"/>
  </si>
  <si>
    <t>골드</t>
    <phoneticPr fontId="1" type="noConversion"/>
  </si>
  <si>
    <t>실버</t>
    <phoneticPr fontId="1" type="noConversion"/>
  </si>
  <si>
    <t>`www.lighting-journal.com
E-MAIL : yeomyung7@naver.com   연락처 : 031-662-3381</t>
    <phoneticPr fontId="1" type="noConversion"/>
  </si>
  <si>
    <t>단  가  표</t>
    <phoneticPr fontId="1" type="noConversion"/>
  </si>
  <si>
    <t>www.lighting-journal.com
E-MAIL : yeomyung7@naver.com   연락처 : 031-662-3381</t>
    <phoneticPr fontId="1" type="noConversion"/>
  </si>
  <si>
    <t>Φ95*142</t>
  </si>
  <si>
    <t>LED 십자등(50W)
주광</t>
  </si>
  <si>
    <t>Φ95*127</t>
  </si>
  <si>
    <t>(국산)6인치 다운라이트 주광/전구 DC</t>
  </si>
  <si>
    <t>Φ137 / 172*40</t>
  </si>
  <si>
    <t>Φ100 / 120*30</t>
  </si>
  <si>
    <t>Φ130 / 150*30</t>
  </si>
  <si>
    <t>Φ150 / 180*35</t>
  </si>
  <si>
    <t>Φ75 / 110*25</t>
  </si>
  <si>
    <t xml:space="preserve"> </t>
    <phoneticPr fontId="1" type="noConversion"/>
  </si>
  <si>
    <t>3인치 COB DC 7W
주광/전구</t>
  </si>
  <si>
    <t>어반 홀컵 매입등 3인치 6W
주광/전구/주백</t>
    <phoneticPr fontId="1" type="noConversion"/>
  </si>
  <si>
    <t>어반 홀컵 매입등 2인치 3W
주광/전구/주백</t>
    <phoneticPr fontId="1" type="noConversion"/>
  </si>
  <si>
    <t>어반 홀컵 매입등 4인치 8W
주광/전구/주백</t>
    <phoneticPr fontId="1" type="noConversion"/>
  </si>
  <si>
    <t>4인치 다운라이트 8W
주광/전구/주백</t>
    <phoneticPr fontId="1" type="noConversion"/>
  </si>
  <si>
    <t>5인치 다운라이트 12W
주광/전구</t>
    <phoneticPr fontId="1" type="noConversion"/>
  </si>
  <si>
    <t>6인치 다운라이트 15W
주광/전구/주백</t>
    <phoneticPr fontId="1" type="noConversion"/>
  </si>
  <si>
    <t>투톤 3인치 다운라이트 6W</t>
    <phoneticPr fontId="1" type="noConversion"/>
  </si>
  <si>
    <t>국산 시스템 욕실등 30w
화이트 무타공  DC</t>
    <phoneticPr fontId="1" type="noConversion"/>
  </si>
  <si>
    <t>국산 시스템 주방2등 60w
화이트 무타공  DC</t>
    <phoneticPr fontId="1" type="noConversion"/>
  </si>
  <si>
    <t>국산 시스템 거실2등 60w
화이트 무타공  DC</t>
    <phoneticPr fontId="1" type="noConversion"/>
  </si>
  <si>
    <t>삼성칩 시스템 거실6등 180w 화이트-무타공 DC</t>
  </si>
  <si>
    <t>삼성칩 시스템 욕실등 30w
화이트 무타공  DC</t>
    <phoneticPr fontId="1" type="noConversion"/>
  </si>
  <si>
    <t>국산 시스템 거실6등 180w
화이트-무타공 DC</t>
    <phoneticPr fontId="1" type="noConversion"/>
  </si>
  <si>
    <t>삼성칩 시스템 거실4등 120w
화이트 무타공  DC</t>
    <phoneticPr fontId="1" type="noConversion"/>
  </si>
  <si>
    <t>국산 시스템 거실4등 120w
화이트 무타공  DC</t>
    <phoneticPr fontId="1" type="noConversion"/>
  </si>
  <si>
    <t>삼성칩 시스템 주방2등 60w
화이트 무타공  DC</t>
    <phoneticPr fontId="1" type="noConversion"/>
  </si>
  <si>
    <t>삼성칩 시스템방등 60W 블랙-타공 DC</t>
  </si>
  <si>
    <t>삼성칩 슬림 시스템방등 60W 화이트-무타공 DC</t>
  </si>
  <si>
    <t>삼성칩 슬림 시스템방등 60W 블랙-무타공 DC</t>
  </si>
  <si>
    <t>삼성칩 시스템방등 60W 화이트-타공 DC</t>
  </si>
  <si>
    <t>삼성칩 디밍방등 50W 화이트-무타공</t>
  </si>
  <si>
    <t>단가</t>
    <phoneticPr fontId="1" type="noConversion"/>
  </si>
  <si>
    <t>주문수량</t>
  </si>
  <si>
    <t>주문수량</t>
    <phoneticPr fontId="1" type="noConversion"/>
  </si>
  <si>
    <t>투링 1등 P/D (유광)</t>
    <phoneticPr fontId="1" type="noConversion"/>
  </si>
  <si>
    <t>지구 3등 P/D</t>
    <phoneticPr fontId="1" type="noConversion"/>
  </si>
  <si>
    <t>베로나2 P/D</t>
    <phoneticPr fontId="1" type="noConversion"/>
  </si>
  <si>
    <t>YM-00586</t>
    <phoneticPr fontId="1" type="noConversion"/>
  </si>
  <si>
    <t>300*300*200</t>
    <phoneticPr fontId="1" type="noConversion"/>
  </si>
  <si>
    <t>젤리 실리콘 1등 화이트</t>
    <phoneticPr fontId="1" type="noConversion"/>
  </si>
  <si>
    <t>젤리 실리콘 1등 그레이</t>
    <phoneticPr fontId="1" type="noConversion"/>
  </si>
  <si>
    <t>젤리 실리콘 1등 그린</t>
    <phoneticPr fontId="1" type="noConversion"/>
  </si>
  <si>
    <t>버스커12등 P/D
(G9/E14/E17)</t>
  </si>
  <si>
    <t>버스커9등 P/D
(G9/E14)</t>
  </si>
  <si>
    <t>로얄12등 P/D
(G9/E14/E17)</t>
  </si>
  <si>
    <t>로얄 원형12등 P/D
(G9/E14)</t>
  </si>
  <si>
    <t>Φ530*280</t>
  </si>
  <si>
    <t>Φ400*100</t>
  </si>
  <si>
    <t>670*140</t>
    <phoneticPr fontId="1" type="noConversion"/>
  </si>
  <si>
    <r>
      <rPr>
        <sz val="10"/>
        <rFont val="Calibri"/>
        <family val="3"/>
        <charset val="161"/>
      </rPr>
      <t>Φ</t>
    </r>
    <r>
      <rPr>
        <sz val="10"/>
        <rFont val="맑은 고딕"/>
        <family val="3"/>
        <charset val="129"/>
        <scheme val="minor"/>
      </rPr>
      <t>400*800*140</t>
    </r>
    <phoneticPr fontId="1" type="noConversion"/>
  </si>
  <si>
    <t>YMF-17-2</t>
    <phoneticPr fontId="1" type="noConversion"/>
  </si>
  <si>
    <t>PAR30레일
(로즈골드)</t>
  </si>
  <si>
    <t>벌크타원 화이트 大</t>
    <phoneticPr fontId="1" type="noConversion"/>
  </si>
  <si>
    <t>블랙</t>
    <phoneticPr fontId="1" type="noConversion"/>
  </si>
  <si>
    <t>Φ108*200</t>
  </si>
  <si>
    <t>Φ108*300</t>
  </si>
  <si>
    <t>사각버튼B 9W
전구</t>
  </si>
  <si>
    <t>태양광 다이아 문주등
5W</t>
  </si>
  <si>
    <t>태양광 다이아 벽부
5W</t>
  </si>
  <si>
    <t>태양광 다이아 잔디팩
5W</t>
  </si>
  <si>
    <t>태양광 다이아 잔디등
5W</t>
  </si>
  <si>
    <t>태양광 다이아 1등외등
5W</t>
  </si>
  <si>
    <t>태양광 다이아 2등외등
10W</t>
  </si>
  <si>
    <t>태양광 다이아 3등외등
15W</t>
  </si>
  <si>
    <t>태양광 이중PC 벽부
5W</t>
  </si>
  <si>
    <t>태양광 이중PC잔디등
5W</t>
  </si>
  <si>
    <t>LED일체형파티라이트 6.5M 7구 (USB)</t>
    <phoneticPr fontId="1" type="noConversion"/>
  </si>
  <si>
    <t>총 주문 내역서</t>
    <phoneticPr fontId="1" type="noConversion"/>
  </si>
  <si>
    <t>주문 내역</t>
    <phoneticPr fontId="1" type="noConversion"/>
  </si>
  <si>
    <t>총 구매액(원)</t>
    <phoneticPr fontId="1" type="noConversion"/>
  </si>
  <si>
    <t>구분</t>
    <phoneticPr fontId="1" type="noConversion"/>
  </si>
  <si>
    <t>제품</t>
    <phoneticPr fontId="1" type="noConversion"/>
  </si>
  <si>
    <t>발주 수량</t>
    <phoneticPr fontId="1" type="noConversion"/>
  </si>
  <si>
    <t>페이지 1</t>
    <phoneticPr fontId="1" type="noConversion"/>
  </si>
  <si>
    <t>T5/T10</t>
    <phoneticPr fontId="1" type="noConversion"/>
  </si>
  <si>
    <t>페이지 2</t>
  </si>
  <si>
    <t>볼구/일자/십자등</t>
    <phoneticPr fontId="1" type="noConversion"/>
  </si>
  <si>
    <t>페이지 3</t>
  </si>
  <si>
    <t>다운라이트 / 센서</t>
    <phoneticPr fontId="1" type="noConversion"/>
  </si>
  <si>
    <t>페이지 4</t>
  </si>
  <si>
    <t>시스템조명</t>
    <phoneticPr fontId="1" type="noConversion"/>
  </si>
  <si>
    <t>페이지 5</t>
  </si>
  <si>
    <t>펜던트</t>
    <phoneticPr fontId="1" type="noConversion"/>
  </si>
  <si>
    <t>페이지 6</t>
  </si>
  <si>
    <t>펜던트 센서등</t>
    <phoneticPr fontId="1" type="noConversion"/>
  </si>
  <si>
    <t>페이지 7</t>
  </si>
  <si>
    <t>벽등</t>
    <phoneticPr fontId="1" type="noConversion"/>
  </si>
  <si>
    <t>페이지 8</t>
  </si>
  <si>
    <t>태양광조명</t>
    <phoneticPr fontId="1" type="noConversion"/>
  </si>
  <si>
    <t>페이지 9</t>
  </si>
  <si>
    <t>페이지 10</t>
  </si>
  <si>
    <t>페이지 11</t>
  </si>
  <si>
    <t>파티라이트</t>
    <phoneticPr fontId="1" type="noConversion"/>
  </si>
  <si>
    <t>무드등</t>
    <phoneticPr fontId="1" type="noConversion"/>
  </si>
  <si>
    <t>구매 총액</t>
    <phoneticPr fontId="1" type="noConversion"/>
  </si>
  <si>
    <t>부가세</t>
    <phoneticPr fontId="1" type="noConversion"/>
  </si>
  <si>
    <t>고객님 
총 결재하실 금액은</t>
    <phoneticPr fontId="1" type="noConversion"/>
  </si>
  <si>
    <t>계좌이체시 (0%)</t>
    <phoneticPr fontId="1" type="noConversion"/>
  </si>
  <si>
    <t>구분</t>
    <phoneticPr fontId="1" type="noConversion"/>
  </si>
  <si>
    <t>구매액</t>
    <phoneticPr fontId="1" type="noConversion"/>
  </si>
  <si>
    <t>구매수량</t>
    <phoneticPr fontId="1" type="noConversion"/>
  </si>
  <si>
    <t>총 수량</t>
    <phoneticPr fontId="1" type="noConversion"/>
  </si>
  <si>
    <t>다이아몬드</t>
    <phoneticPr fontId="1" type="noConversion"/>
  </si>
  <si>
    <t>골드</t>
    <phoneticPr fontId="1" type="noConversion"/>
  </si>
  <si>
    <t>실버</t>
    <phoneticPr fontId="1" type="noConversion"/>
  </si>
  <si>
    <t>비회원</t>
    <phoneticPr fontId="1" type="noConversion"/>
  </si>
  <si>
    <t>3인치MR (5W)
백색/크롬/흑색 주광/전구</t>
    <phoneticPr fontId="1" type="noConversion"/>
  </si>
  <si>
    <r>
      <rPr>
        <sz val="9"/>
        <color rgb="FFFF0000"/>
        <rFont val="맑은 고딕"/>
        <family val="3"/>
        <charset val="129"/>
        <scheme val="minor"/>
      </rPr>
      <t>국산</t>
    </r>
    <r>
      <rPr>
        <sz val="9"/>
        <rFont val="맑은 고딕"/>
        <family val="3"/>
        <charset val="129"/>
        <scheme val="minor"/>
      </rPr>
      <t xml:space="preserve"> 슬림 시스템방등 60W 화이트-무타공 DC</t>
    </r>
    <phoneticPr fontId="1" type="noConversion"/>
  </si>
  <si>
    <t>스텐드 / 레일조명</t>
    <phoneticPr fontId="1" type="noConversion"/>
  </si>
  <si>
    <t>카드 결재시 (3%)</t>
    <phoneticPr fontId="1" type="noConversion"/>
  </si>
  <si>
    <t>페이지 0</t>
  </si>
  <si>
    <t>공장등</t>
    <phoneticPr fontId="1" type="noConversion"/>
  </si>
  <si>
    <t>공장등 DC
주광/전구/주백</t>
    <phoneticPr fontId="1" type="noConversion"/>
  </si>
  <si>
    <t>150W</t>
    <phoneticPr fontId="1" type="noConversion"/>
  </si>
  <si>
    <t>100W</t>
    <phoneticPr fontId="1" type="noConversion"/>
  </si>
  <si>
    <t>200W</t>
    <phoneticPr fontId="1" type="noConversion"/>
  </si>
  <si>
    <t>체인형</t>
    <phoneticPr fontId="1" type="noConversion"/>
  </si>
  <si>
    <t>후렌지,체인(1M),비너(2개) 포함</t>
    <phoneticPr fontId="1" type="noConversion"/>
  </si>
  <si>
    <t>브라켓형</t>
    <phoneticPr fontId="1" type="noConversion"/>
  </si>
  <si>
    <t>각도조절 브라켓, 반사갓 포함</t>
    <phoneticPr fontId="1" type="noConversion"/>
  </si>
  <si>
    <t>YMH-100WHC</t>
    <phoneticPr fontId="1" type="noConversion"/>
  </si>
  <si>
    <t>YMH-150WHC</t>
    <phoneticPr fontId="1" type="noConversion"/>
  </si>
  <si>
    <t>YMH-200WHC</t>
    <phoneticPr fontId="1" type="noConversion"/>
  </si>
  <si>
    <t>YMH-100WHB</t>
    <phoneticPr fontId="1" type="noConversion"/>
  </si>
  <si>
    <t>YMH-150WHB</t>
    <phoneticPr fontId="1" type="noConversion"/>
  </si>
  <si>
    <t>YMH-200WHB</t>
    <phoneticPr fontId="1" type="noConversion"/>
  </si>
  <si>
    <t>규격</t>
    <phoneticPr fontId="1" type="noConversion"/>
  </si>
  <si>
    <t>YMH-65WUB</t>
    <phoneticPr fontId="1" type="noConversion"/>
  </si>
  <si>
    <t>YMH-65WUC</t>
    <phoneticPr fontId="1" type="noConversion"/>
  </si>
  <si>
    <t>YMH-85WUC</t>
    <phoneticPr fontId="1" type="noConversion"/>
  </si>
  <si>
    <t>YMH-100WUC</t>
    <phoneticPr fontId="1" type="noConversion"/>
  </si>
  <si>
    <t>YMH-85WUB</t>
    <phoneticPr fontId="1" type="noConversion"/>
  </si>
  <si>
    <t>YMH-100WUB</t>
    <phoneticPr fontId="1" type="noConversion"/>
  </si>
  <si>
    <t xml:space="preserve">
고효율 인증품</t>
    <phoneticPr fontId="1" type="noConversion"/>
  </si>
  <si>
    <t xml:space="preserve">
초 고효율 제품
(인증중)</t>
    <phoneticPr fontId="1" type="noConversion"/>
  </si>
  <si>
    <t>65W</t>
    <phoneticPr fontId="1" type="noConversion"/>
  </si>
  <si>
    <t>85W</t>
    <phoneticPr fontId="1" type="noConversion"/>
  </si>
  <si>
    <t>LED 일자등(30W)
주광</t>
    <phoneticPr fontId="1" type="noConversion"/>
  </si>
  <si>
    <t>주문 색상</t>
    <phoneticPr fontId="1" type="noConversion"/>
  </si>
  <si>
    <t>주광</t>
    <phoneticPr fontId="1" type="noConversion"/>
  </si>
  <si>
    <t>전구</t>
    <phoneticPr fontId="1" type="noConversion"/>
  </si>
  <si>
    <t>* 각 페이지별 제품 주문 수량을 기입하시면 자동 생성됩니다.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</si>
</sst>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176" formatCode="#,##0_);\(#,##0\)"/>
    <numFmt numFmtId="177" formatCode="#,##0;[Red]#,##0"/>
    <numFmt numFmtId="178" formatCode="#,##0_);[Red]\(#,##0\)"/>
    <numFmt numFmtId="179" formatCode="#,##0_ "/>
    <numFmt numFmtId="180" formatCode="#,##0.000"/>
  </numFmts>
  <fonts count="16" x14ac:knownFonts="1">
    <font>
      <sz val="10"/>
      <color rgb="FF000000"/>
      <name val="Times New Roman"/>
      <charset val="204"/>
    </font>
    <font>
      <sz val="8"/>
      <name val="돋움"/>
      <family val="3"/>
      <charset val="129"/>
    </font>
    <font>
      <sz val="10"/>
      <color rgb="FF00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rgb="FF000000"/>
      <name val="Times New Roman"/>
      <family val="1"/>
    </font>
    <font>
      <b/>
      <u val="double"/>
      <sz val="12"/>
      <color rgb="FF000000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sz val="10"/>
      <name val="맑은 고딕"/>
      <family val="3"/>
      <charset val="161"/>
      <scheme val="minor"/>
    </font>
    <font>
      <sz val="10"/>
      <name val="Calibri"/>
      <family val="3"/>
      <charset val="161"/>
    </font>
    <font>
      <sz val="10"/>
      <color rgb="FF000000"/>
      <name val="Times New Roman"/>
      <family val="1"/>
    </font>
    <font>
      <sz val="10"/>
      <color theme="1"/>
      <name val="맑은 고딕"/>
      <family val="3"/>
      <charset val="129"/>
      <scheme val="minor"/>
    </font>
    <font>
      <b/>
      <u val="double"/>
      <sz val="12"/>
      <name val="맑은 고딕"/>
      <family val="3"/>
      <charset val="129"/>
      <scheme val="minor"/>
    </font>
    <font>
      <u val="double"/>
      <sz val="10"/>
      <color rgb="FF000000"/>
      <name val="맑은 고딕"/>
      <family val="3"/>
      <charset val="129"/>
      <scheme val="minor"/>
    </font>
    <font>
      <u val="double"/>
      <sz val="10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</fills>
  <borders count="6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41" fontId="4" fillId="0" borderId="0" applyFont="0" applyFill="0" applyBorder="0" applyAlignment="0" applyProtection="0">
      <alignment vertical="center"/>
    </xf>
    <xf numFmtId="0" fontId="10" fillId="0" borderId="0"/>
    <xf numFmtId="41" fontId="10" fillId="0" borderId="0" applyFont="0" applyFill="0" applyBorder="0" applyAlignment="0" applyProtection="0">
      <alignment vertical="center"/>
    </xf>
    <xf numFmtId="0" fontId="4" fillId="0" borderId="0"/>
  </cellStyleXfs>
  <cellXfs count="510">
    <xf numFmtId="0" fontId="0" fillId="0" borderId="0" xfId="0" applyAlignment="1">
      <alignment horizontal="left" vertical="top"/>
    </xf>
    <xf numFmtId="0" fontId="3" fillId="0" borderId="0" xfId="4" applyFont="1" applyBorder="1" applyAlignment="1" applyProtection="1">
      <alignment horizontal="right" wrapText="1"/>
      <protection locked="0"/>
    </xf>
    <xf numFmtId="0" fontId="2" fillId="0" borderId="0" xfId="4" applyFont="1" applyAlignment="1" applyProtection="1">
      <alignment horizontal="left" vertical="top"/>
      <protection locked="0"/>
    </xf>
    <xf numFmtId="0" fontId="2" fillId="0" borderId="0" xfId="4" applyFont="1" applyAlignment="1" applyProtection="1">
      <alignment horizontal="center" vertical="center"/>
      <protection locked="0"/>
    </xf>
    <xf numFmtId="0" fontId="5" fillId="0" borderId="0" xfId="4" applyFont="1" applyBorder="1" applyAlignment="1" applyProtection="1">
      <alignment horizontal="center" vertical="center"/>
      <protection locked="0"/>
    </xf>
    <xf numFmtId="0" fontId="5" fillId="0" borderId="0" xfId="4" applyFont="1" applyBorder="1" applyAlignment="1" applyProtection="1">
      <alignment horizontal="center" vertical="center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2" fillId="0" borderId="3" xfId="4" applyFont="1" applyBorder="1" applyAlignment="1" applyProtection="1">
      <alignment horizontal="center" vertical="center" wrapText="1"/>
      <protection locked="0"/>
    </xf>
    <xf numFmtId="0" fontId="2" fillId="0" borderId="4" xfId="4" applyFont="1" applyBorder="1" applyAlignment="1" applyProtection="1">
      <alignment horizontal="center" vertical="center" wrapText="1"/>
      <protection locked="0"/>
    </xf>
    <xf numFmtId="0" fontId="2" fillId="0" borderId="3" xfId="4" applyFont="1" applyBorder="1" applyAlignment="1" applyProtection="1">
      <alignment horizontal="center" vertical="center"/>
      <protection locked="0"/>
    </xf>
    <xf numFmtId="0" fontId="2" fillId="0" borderId="4" xfId="4" applyFont="1" applyBorder="1" applyAlignment="1" applyProtection="1">
      <alignment horizontal="center" vertical="center"/>
      <protection locked="0"/>
    </xf>
    <xf numFmtId="0" fontId="2" fillId="0" borderId="5" xfId="4" applyFont="1" applyBorder="1" applyAlignment="1" applyProtection="1">
      <alignment horizontal="center" vertical="center"/>
      <protection locked="0"/>
    </xf>
    <xf numFmtId="0" fontId="2" fillId="0" borderId="7" xfId="4" applyFont="1" applyBorder="1" applyAlignment="1" applyProtection="1">
      <alignment horizontal="center" vertical="center"/>
      <protection locked="0"/>
    </xf>
    <xf numFmtId="0" fontId="2" fillId="0" borderId="0" xfId="4" applyFont="1" applyAlignment="1" applyProtection="1">
      <alignment horizontal="right" vertical="top"/>
      <protection locked="0"/>
    </xf>
    <xf numFmtId="0" fontId="2" fillId="0" borderId="45" xfId="4" applyFont="1" applyBorder="1" applyAlignment="1" applyProtection="1">
      <alignment horizontal="center" vertical="center"/>
    </xf>
    <xf numFmtId="0" fontId="2" fillId="0" borderId="46" xfId="4" applyFont="1" applyBorder="1" applyAlignment="1" applyProtection="1">
      <alignment horizontal="center" vertical="center"/>
    </xf>
    <xf numFmtId="1" fontId="2" fillId="0" borderId="46" xfId="4" applyNumberFormat="1" applyFont="1" applyBorder="1" applyAlignment="1" applyProtection="1">
      <alignment horizontal="center" vertical="top"/>
    </xf>
    <xf numFmtId="1" fontId="2" fillId="0" borderId="47" xfId="4" applyNumberFormat="1" applyFont="1" applyBorder="1" applyAlignment="1" applyProtection="1">
      <alignment horizontal="center" vertical="top"/>
    </xf>
    <xf numFmtId="0" fontId="2" fillId="0" borderId="3" xfId="4" applyFont="1" applyBorder="1" applyAlignment="1" applyProtection="1">
      <alignment horizontal="center" vertical="center"/>
    </xf>
    <xf numFmtId="0" fontId="2" fillId="0" borderId="2" xfId="4" applyFont="1" applyBorder="1" applyAlignment="1" applyProtection="1">
      <alignment horizontal="center" vertical="center"/>
    </xf>
    <xf numFmtId="0" fontId="2" fillId="0" borderId="4" xfId="4" applyFont="1" applyBorder="1" applyAlignment="1" applyProtection="1">
      <alignment horizontal="center" vertical="center"/>
    </xf>
    <xf numFmtId="0" fontId="2" fillId="0" borderId="3" xfId="4" applyFont="1" applyBorder="1" applyAlignment="1" applyProtection="1">
      <alignment horizontal="center" vertical="center"/>
    </xf>
    <xf numFmtId="0" fontId="2" fillId="0" borderId="2" xfId="4" applyFont="1" applyBorder="1" applyAlignment="1" applyProtection="1">
      <alignment horizontal="center" vertical="center"/>
    </xf>
    <xf numFmtId="0" fontId="3" fillId="0" borderId="2" xfId="4" applyFont="1" applyBorder="1" applyAlignment="1" applyProtection="1">
      <alignment horizontal="center" vertical="center" wrapText="1" shrinkToFit="1"/>
    </xf>
    <xf numFmtId="0" fontId="3" fillId="0" borderId="2" xfId="4" applyFont="1" applyBorder="1" applyAlignment="1" applyProtection="1">
      <alignment horizontal="center" vertical="center" shrinkToFit="1"/>
    </xf>
    <xf numFmtId="0" fontId="2" fillId="0" borderId="2" xfId="4" applyFont="1" applyBorder="1" applyAlignment="1" applyProtection="1">
      <alignment horizontal="left" vertical="center"/>
    </xf>
    <xf numFmtId="179" fontId="3" fillId="0" borderId="2" xfId="4" applyNumberFormat="1" applyFont="1" applyBorder="1" applyAlignment="1" applyProtection="1">
      <alignment horizontal="center" vertical="center" wrapText="1" shrinkToFit="1"/>
    </xf>
    <xf numFmtId="179" fontId="3" fillId="0" borderId="2" xfId="4" applyNumberFormat="1" applyFont="1" applyBorder="1" applyAlignment="1" applyProtection="1">
      <alignment horizontal="center" vertical="center" shrinkToFit="1"/>
    </xf>
    <xf numFmtId="179" fontId="2" fillId="0" borderId="4" xfId="4" applyNumberFormat="1" applyFont="1" applyBorder="1" applyAlignment="1" applyProtection="1">
      <alignment horizontal="center" vertical="center"/>
    </xf>
    <xf numFmtId="0" fontId="2" fillId="0" borderId="2" xfId="4" applyFont="1" applyBorder="1" applyAlignment="1" applyProtection="1">
      <alignment horizontal="left" vertical="top"/>
    </xf>
    <xf numFmtId="179" fontId="2" fillId="0" borderId="2" xfId="4" applyNumberFormat="1" applyFont="1" applyBorder="1" applyAlignment="1" applyProtection="1">
      <alignment horizontal="center" vertical="center"/>
    </xf>
    <xf numFmtId="179" fontId="2" fillId="0" borderId="2" xfId="4" applyNumberFormat="1" applyFont="1" applyBorder="1" applyAlignment="1" applyProtection="1">
      <alignment horizontal="center" vertical="top"/>
    </xf>
    <xf numFmtId="179" fontId="2" fillId="0" borderId="4" xfId="4" applyNumberFormat="1" applyFont="1" applyBorder="1" applyAlignment="1" applyProtection="1">
      <alignment horizontal="center" vertical="top"/>
    </xf>
    <xf numFmtId="0" fontId="2" fillId="0" borderId="57" xfId="4" applyFont="1" applyBorder="1" applyAlignment="1" applyProtection="1">
      <alignment horizontal="center" vertical="top"/>
    </xf>
    <xf numFmtId="0" fontId="2" fillId="0" borderId="58" xfId="4" applyFont="1" applyBorder="1" applyAlignment="1" applyProtection="1">
      <alignment horizontal="center" vertical="top"/>
    </xf>
    <xf numFmtId="0" fontId="2" fillId="0" borderId="8" xfId="4" applyFont="1" applyBorder="1" applyAlignment="1" applyProtection="1">
      <alignment horizontal="center" vertical="top"/>
    </xf>
    <xf numFmtId="0" fontId="2" fillId="0" borderId="11" xfId="4" applyFont="1" applyBorder="1" applyAlignment="1" applyProtection="1">
      <alignment horizontal="center" vertical="top"/>
    </xf>
    <xf numFmtId="0" fontId="2" fillId="0" borderId="10" xfId="4" applyFont="1" applyBorder="1" applyAlignment="1" applyProtection="1">
      <alignment horizontal="center" vertical="top"/>
    </xf>
    <xf numFmtId="0" fontId="2" fillId="0" borderId="28" xfId="4" applyFont="1" applyBorder="1" applyAlignment="1" applyProtection="1">
      <alignment horizontal="center" vertical="top"/>
    </xf>
    <xf numFmtId="0" fontId="2" fillId="0" borderId="59" xfId="4" applyFont="1" applyBorder="1" applyAlignment="1" applyProtection="1">
      <alignment horizontal="center" vertical="top"/>
    </xf>
    <xf numFmtId="178" fontId="2" fillId="0" borderId="2" xfId="4" applyNumberFormat="1" applyFont="1" applyBorder="1" applyAlignment="1" applyProtection="1">
      <alignment horizontal="center" vertical="center"/>
    </xf>
    <xf numFmtId="178" fontId="2" fillId="0" borderId="4" xfId="4" applyNumberFormat="1" applyFont="1" applyBorder="1" applyAlignment="1" applyProtection="1">
      <alignment horizontal="center" vertical="center"/>
    </xf>
    <xf numFmtId="0" fontId="2" fillId="0" borderId="3" xfId="4" applyFont="1" applyBorder="1" applyAlignment="1" applyProtection="1">
      <alignment horizontal="center" vertical="top"/>
    </xf>
    <xf numFmtId="0" fontId="2" fillId="0" borderId="2" xfId="4" applyFont="1" applyBorder="1" applyAlignment="1" applyProtection="1">
      <alignment horizontal="center" vertical="top"/>
    </xf>
    <xf numFmtId="0" fontId="2" fillId="0" borderId="4" xfId="4" applyFont="1" applyBorder="1" applyAlignment="1" applyProtection="1">
      <alignment horizontal="center" vertical="top"/>
    </xf>
    <xf numFmtId="0" fontId="2" fillId="4" borderId="3" xfId="4" applyFont="1" applyFill="1" applyBorder="1" applyAlignment="1" applyProtection="1">
      <alignment horizontal="center" vertical="top" wrapText="1"/>
    </xf>
    <xf numFmtId="0" fontId="2" fillId="4" borderId="2" xfId="4" applyFont="1" applyFill="1" applyBorder="1" applyAlignment="1" applyProtection="1">
      <alignment horizontal="center" vertical="top" wrapText="1"/>
    </xf>
    <xf numFmtId="0" fontId="2" fillId="4" borderId="2" xfId="4" applyFont="1" applyFill="1" applyBorder="1" applyAlignment="1" applyProtection="1">
      <alignment horizontal="center" vertical="center"/>
    </xf>
    <xf numFmtId="178" fontId="2" fillId="4" borderId="2" xfId="4" applyNumberFormat="1" applyFont="1" applyFill="1" applyBorder="1" applyAlignment="1" applyProtection="1">
      <alignment horizontal="center" vertical="center"/>
    </xf>
    <xf numFmtId="178" fontId="2" fillId="4" borderId="4" xfId="4" applyNumberFormat="1" applyFont="1" applyFill="1" applyBorder="1" applyAlignment="1" applyProtection="1">
      <alignment horizontal="center" vertical="center"/>
    </xf>
    <xf numFmtId="0" fontId="2" fillId="4" borderId="5" xfId="4" applyFont="1" applyFill="1" applyBorder="1" applyAlignment="1" applyProtection="1">
      <alignment horizontal="center" vertical="top" wrapText="1"/>
    </xf>
    <xf numFmtId="0" fontId="2" fillId="4" borderId="6" xfId="4" applyFont="1" applyFill="1" applyBorder="1" applyAlignment="1" applyProtection="1">
      <alignment horizontal="center" vertical="top" wrapText="1"/>
    </xf>
    <xf numFmtId="0" fontId="2" fillId="4" borderId="6" xfId="4" applyFont="1" applyFill="1" applyBorder="1" applyAlignment="1" applyProtection="1">
      <alignment horizontal="center" vertical="center"/>
    </xf>
    <xf numFmtId="178" fontId="2" fillId="4" borderId="6" xfId="4" applyNumberFormat="1" applyFont="1" applyFill="1" applyBorder="1" applyAlignment="1" applyProtection="1">
      <alignment horizontal="center" vertical="center"/>
    </xf>
    <xf numFmtId="178" fontId="2" fillId="4" borderId="7" xfId="4" applyNumberFormat="1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left" vertical="top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 wrapText="1" shrinkToFit="1"/>
      <protection locked="0"/>
    </xf>
    <xf numFmtId="178" fontId="2" fillId="0" borderId="2" xfId="0" applyNumberFormat="1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 shrinkToFi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179" fontId="3" fillId="5" borderId="2" xfId="1" applyNumberFormat="1" applyFont="1" applyFill="1" applyBorder="1" applyAlignment="1" applyProtection="1">
      <alignment horizontal="center" vertical="center" shrinkToFit="1"/>
      <protection locked="0"/>
    </xf>
    <xf numFmtId="0" fontId="3" fillId="5" borderId="2" xfId="0" applyFont="1" applyFill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 shrinkToFit="1"/>
      <protection locked="0"/>
    </xf>
    <xf numFmtId="0" fontId="3" fillId="0" borderId="11" xfId="0" applyFont="1" applyBorder="1" applyAlignment="1" applyProtection="1">
      <alignment horizontal="center" vertical="center" shrinkToFit="1"/>
      <protection locked="0"/>
    </xf>
    <xf numFmtId="0" fontId="3" fillId="0" borderId="9" xfId="0" applyFont="1" applyBorder="1" applyAlignment="1" applyProtection="1">
      <alignment horizontal="center" vertical="center" shrinkToFit="1"/>
      <protection locked="0"/>
    </xf>
    <xf numFmtId="177" fontId="3" fillId="5" borderId="2" xfId="1" applyNumberFormat="1" applyFont="1" applyFill="1" applyBorder="1" applyAlignment="1" applyProtection="1">
      <alignment horizontal="center" vertical="center"/>
      <protection locked="0"/>
    </xf>
    <xf numFmtId="177" fontId="3" fillId="5" borderId="2" xfId="1" applyNumberFormat="1" applyFont="1" applyFill="1" applyBorder="1" applyAlignment="1" applyProtection="1">
      <alignment horizontal="center" vertical="center" shrinkToFit="1"/>
      <protection locked="0"/>
    </xf>
    <xf numFmtId="0" fontId="3" fillId="0" borderId="12" xfId="0" applyFont="1" applyBorder="1" applyAlignment="1" applyProtection="1">
      <alignment horizontal="center" vertical="center" shrinkToFit="1"/>
      <protection locked="0"/>
    </xf>
    <xf numFmtId="0" fontId="3" fillId="0" borderId="11" xfId="0" applyFont="1" applyBorder="1" applyAlignment="1" applyProtection="1">
      <alignment horizontal="center" vertical="center" shrinkToFit="1"/>
      <protection locked="0"/>
    </xf>
    <xf numFmtId="177" fontId="3" fillId="0" borderId="11" xfId="1" applyNumberFormat="1" applyFont="1" applyBorder="1" applyAlignment="1" applyProtection="1">
      <alignment horizontal="center" vertical="center"/>
      <protection locked="0"/>
    </xf>
    <xf numFmtId="177" fontId="3" fillId="0" borderId="11" xfId="1" applyNumberFormat="1" applyFont="1" applyBorder="1" applyAlignment="1" applyProtection="1">
      <alignment horizontal="center" vertical="center" shrinkToFit="1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 wrapText="1"/>
    </xf>
    <xf numFmtId="179" fontId="3" fillId="0" borderId="2" xfId="1" applyNumberFormat="1" applyFont="1" applyBorder="1" applyAlignment="1" applyProtection="1">
      <alignment horizontal="center" vertical="center" shrinkToFit="1"/>
    </xf>
    <xf numFmtId="0" fontId="3" fillId="0" borderId="3" xfId="0" applyFont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horizontal="center" vertical="center" textRotation="180"/>
    </xf>
    <xf numFmtId="0" fontId="3" fillId="0" borderId="2" xfId="0" applyFont="1" applyBorder="1" applyAlignment="1" applyProtection="1">
      <alignment horizontal="center" vertical="center" wrapText="1" shrinkToFit="1"/>
    </xf>
    <xf numFmtId="0" fontId="3" fillId="0" borderId="2" xfId="0" applyFont="1" applyBorder="1" applyAlignment="1" applyProtection="1">
      <alignment horizontal="center" vertical="center" shrinkToFit="1"/>
    </xf>
    <xf numFmtId="0" fontId="3" fillId="0" borderId="3" xfId="0" applyFont="1" applyBorder="1" applyAlignment="1" applyProtection="1">
      <alignment horizontal="center" vertical="center" shrinkToFit="1"/>
    </xf>
    <xf numFmtId="0" fontId="3" fillId="0" borderId="2" xfId="0" applyFont="1" applyBorder="1" applyAlignment="1" applyProtection="1">
      <alignment horizontal="center" vertical="center" shrinkToFit="1"/>
    </xf>
    <xf numFmtId="177" fontId="3" fillId="0" borderId="2" xfId="1" applyNumberFormat="1" applyFont="1" applyBorder="1" applyAlignment="1" applyProtection="1">
      <alignment horizontal="center" vertical="center"/>
    </xf>
    <xf numFmtId="177" fontId="3" fillId="0" borderId="2" xfId="1" applyNumberFormat="1" applyFont="1" applyBorder="1" applyAlignment="1" applyProtection="1">
      <alignment horizontal="center" vertical="center" shrinkToFit="1"/>
    </xf>
    <xf numFmtId="0" fontId="2" fillId="0" borderId="0" xfId="0" applyFont="1" applyAlignment="1" applyProtection="1">
      <alignment horizontal="left" vertical="top"/>
    </xf>
    <xf numFmtId="0" fontId="2" fillId="0" borderId="2" xfId="0" applyFont="1" applyBorder="1" applyAlignment="1" applyProtection="1">
      <alignment horizontal="center" vertical="center"/>
    </xf>
    <xf numFmtId="0" fontId="3" fillId="0" borderId="13" xfId="0" applyFont="1" applyBorder="1" applyAlignment="1" applyProtection="1">
      <alignment horizontal="right" wrapText="1"/>
    </xf>
    <xf numFmtId="0" fontId="3" fillId="0" borderId="14" xfId="0" applyFont="1" applyBorder="1" applyAlignment="1" applyProtection="1">
      <alignment horizontal="right" wrapText="1"/>
    </xf>
    <xf numFmtId="0" fontId="3" fillId="0" borderId="15" xfId="0" applyFont="1" applyBorder="1" applyAlignment="1" applyProtection="1">
      <alignment horizontal="right" wrapText="1"/>
    </xf>
    <xf numFmtId="0" fontId="5" fillId="0" borderId="22" xfId="0" applyFont="1" applyBorder="1" applyAlignment="1" applyProtection="1">
      <alignment horizontal="center" vertical="center"/>
    </xf>
    <xf numFmtId="0" fontId="5" fillId="0" borderId="43" xfId="0" applyFont="1" applyBorder="1" applyAlignment="1" applyProtection="1">
      <alignment horizontal="center" vertical="center"/>
    </xf>
    <xf numFmtId="0" fontId="5" fillId="0" borderId="44" xfId="0" applyFont="1" applyBorder="1" applyAlignment="1" applyProtection="1">
      <alignment horizontal="center" vertical="center"/>
    </xf>
    <xf numFmtId="0" fontId="5" fillId="0" borderId="19" xfId="0" applyFont="1" applyBorder="1" applyAlignment="1" applyProtection="1">
      <alignment horizontal="center" vertical="center"/>
    </xf>
    <xf numFmtId="0" fontId="5" fillId="0" borderId="23" xfId="0" applyFont="1" applyBorder="1" applyAlignment="1" applyProtection="1">
      <alignment horizontal="center" vertical="center"/>
    </xf>
    <xf numFmtId="0" fontId="5" fillId="0" borderId="24" xfId="0" applyFont="1" applyBorder="1" applyAlignment="1" applyProtection="1">
      <alignment horizontal="center" vertical="center"/>
    </xf>
    <xf numFmtId="0" fontId="3" fillId="0" borderId="12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/>
    </xf>
    <xf numFmtId="0" fontId="3" fillId="0" borderId="9" xfId="0" applyFont="1" applyBorder="1" applyAlignment="1" applyProtection="1">
      <alignment horizontal="center" vertical="center"/>
    </xf>
    <xf numFmtId="0" fontId="3" fillId="0" borderId="56" xfId="0" applyFont="1" applyBorder="1" applyAlignment="1" applyProtection="1">
      <alignment horizontal="center" vertical="top" wrapText="1"/>
    </xf>
    <xf numFmtId="0" fontId="3" fillId="0" borderId="0" xfId="0" applyFont="1" applyAlignment="1" applyProtection="1">
      <alignment horizontal="center" vertical="center"/>
    </xf>
    <xf numFmtId="0" fontId="3" fillId="0" borderId="44" xfId="0" applyFont="1" applyBorder="1" applyAlignment="1" applyProtection="1">
      <alignment horizontal="center" vertical="top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5" borderId="2" xfId="0" applyFont="1" applyFill="1" applyBorder="1" applyAlignment="1" applyProtection="1">
      <alignment horizontal="center" vertical="center" wrapText="1"/>
    </xf>
    <xf numFmtId="179" fontId="3" fillId="0" borderId="12" xfId="1" applyNumberFormat="1" applyFont="1" applyBorder="1" applyAlignment="1" applyProtection="1">
      <alignment horizontal="center" vertical="center" shrinkToFit="1"/>
    </xf>
    <xf numFmtId="179" fontId="3" fillId="0" borderId="11" xfId="1" applyNumberFormat="1" applyFont="1" applyBorder="1" applyAlignment="1" applyProtection="1">
      <alignment horizontal="center" vertical="center" shrinkToFit="1"/>
    </xf>
    <xf numFmtId="179" fontId="3" fillId="0" borderId="9" xfId="1" applyNumberFormat="1" applyFont="1" applyBorder="1" applyAlignment="1" applyProtection="1">
      <alignment horizontal="center" vertical="center" shrinkToFit="1"/>
    </xf>
    <xf numFmtId="0" fontId="3" fillId="0" borderId="24" xfId="0" applyFont="1" applyBorder="1" applyAlignment="1" applyProtection="1">
      <alignment horizontal="center" vertical="top"/>
    </xf>
    <xf numFmtId="0" fontId="3" fillId="0" borderId="5" xfId="0" applyFont="1" applyBorder="1" applyAlignment="1" applyProtection="1">
      <alignment horizontal="center" vertical="center" shrinkToFit="1"/>
    </xf>
    <xf numFmtId="0" fontId="3" fillId="0" borderId="6" xfId="0" applyFont="1" applyBorder="1" applyAlignment="1" applyProtection="1">
      <alignment horizontal="center" vertical="center" shrinkToFit="1"/>
    </xf>
    <xf numFmtId="177" fontId="3" fillId="0" borderId="6" xfId="1" applyNumberFormat="1" applyFont="1" applyBorder="1" applyAlignment="1" applyProtection="1">
      <alignment horizontal="center" vertical="center"/>
    </xf>
    <xf numFmtId="177" fontId="3" fillId="0" borderId="6" xfId="1" applyNumberFormat="1" applyFont="1" applyBorder="1" applyAlignment="1" applyProtection="1">
      <alignment horizontal="center" vertical="center" shrinkToFit="1"/>
    </xf>
    <xf numFmtId="177" fontId="2" fillId="0" borderId="2" xfId="0" applyNumberFormat="1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179" fontId="3" fillId="5" borderId="2" xfId="1" applyNumberFormat="1" applyFont="1" applyFill="1" applyBorder="1" applyAlignment="1" applyProtection="1">
      <alignment horizontal="center" vertical="center" wrapText="1"/>
      <protection locked="0"/>
    </xf>
    <xf numFmtId="180" fontId="3" fillId="0" borderId="0" xfId="0" applyNumberFormat="1" applyFont="1" applyAlignment="1" applyProtection="1">
      <alignment horizontal="center" vertical="center"/>
      <protection locked="0"/>
    </xf>
    <xf numFmtId="177" fontId="3" fillId="5" borderId="2" xfId="1" applyNumberFormat="1" applyFont="1" applyFill="1" applyBorder="1" applyAlignment="1" applyProtection="1">
      <alignment horizontal="center" vertical="center" wrapText="1"/>
      <protection locked="0"/>
    </xf>
    <xf numFmtId="179" fontId="3" fillId="5" borderId="4" xfId="1" applyNumberFormat="1" applyFont="1" applyFill="1" applyBorder="1" applyAlignment="1" applyProtection="1">
      <alignment horizontal="center" vertical="center"/>
      <protection locked="0"/>
    </xf>
    <xf numFmtId="179" fontId="3" fillId="5" borderId="6" xfId="1" applyNumberFormat="1" applyFont="1" applyFill="1" applyBorder="1" applyAlignment="1" applyProtection="1">
      <alignment horizontal="center" vertical="center" shrinkToFit="1"/>
      <protection locked="0"/>
    </xf>
    <xf numFmtId="179" fontId="2" fillId="5" borderId="7" xfId="1" applyNumberFormat="1" applyFont="1" applyFill="1" applyBorder="1" applyAlignment="1" applyProtection="1">
      <alignment horizontal="center" vertical="center"/>
      <protection locked="0"/>
    </xf>
    <xf numFmtId="1" fontId="2" fillId="0" borderId="0" xfId="0" applyNumberFormat="1" applyFont="1" applyAlignment="1" applyProtection="1">
      <alignment horizontal="left" vertical="top"/>
      <protection locked="0"/>
    </xf>
    <xf numFmtId="0" fontId="5" fillId="0" borderId="28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39" xfId="0" applyFont="1" applyBorder="1" applyAlignment="1" applyProtection="1">
      <alignment horizontal="center" vertical="center"/>
    </xf>
    <xf numFmtId="0" fontId="5" fillId="0" borderId="16" xfId="0" applyFont="1" applyBorder="1" applyAlignment="1" applyProtection="1">
      <alignment horizontal="center" vertical="center"/>
    </xf>
    <xf numFmtId="0" fontId="5" fillId="0" borderId="17" xfId="0" applyFont="1" applyBorder="1" applyAlignment="1" applyProtection="1">
      <alignment horizontal="center" vertical="center"/>
    </xf>
    <xf numFmtId="0" fontId="5" fillId="0" borderId="18" xfId="0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3" fillId="0" borderId="8" xfId="0" applyFont="1" applyBorder="1" applyAlignment="1" applyProtection="1">
      <alignment horizontal="center" vertical="center" wrapText="1"/>
    </xf>
    <xf numFmtId="0" fontId="3" fillId="0" borderId="9" xfId="0" applyFont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179" fontId="3" fillId="0" borderId="2" xfId="1" applyNumberFormat="1" applyFont="1" applyBorder="1" applyAlignment="1" applyProtection="1">
      <alignment horizontal="center" vertical="center" wrapText="1"/>
    </xf>
    <xf numFmtId="0" fontId="3" fillId="3" borderId="8" xfId="0" applyFont="1" applyFill="1" applyBorder="1" applyAlignment="1" applyProtection="1">
      <alignment horizontal="center" vertical="center" wrapText="1"/>
    </xf>
    <xf numFmtId="0" fontId="3" fillId="3" borderId="9" xfId="0" applyFont="1" applyFill="1" applyBorder="1" applyAlignment="1" applyProtection="1">
      <alignment horizontal="center" vertical="center" wrapText="1"/>
    </xf>
    <xf numFmtId="177" fontId="3" fillId="0" borderId="2" xfId="1" applyNumberFormat="1" applyFont="1" applyFill="1" applyBorder="1" applyAlignment="1" applyProtection="1">
      <alignment horizontal="center" vertical="center" wrapText="1"/>
    </xf>
    <xf numFmtId="0" fontId="3" fillId="5" borderId="4" xfId="0" applyFont="1" applyFill="1" applyBorder="1" applyAlignment="1" applyProtection="1">
      <alignment horizontal="center" vertical="center" wrapText="1"/>
    </xf>
    <xf numFmtId="179" fontId="3" fillId="0" borderId="6" xfId="1" applyNumberFormat="1" applyFont="1" applyBorder="1" applyAlignment="1" applyProtection="1">
      <alignment horizontal="center" vertical="center" shrinkToFit="1"/>
    </xf>
    <xf numFmtId="179" fontId="3" fillId="0" borderId="2" xfId="1" applyNumberFormat="1" applyFont="1" applyBorder="1" applyAlignment="1" applyProtection="1">
      <alignment horizontal="center" vertical="center"/>
    </xf>
    <xf numFmtId="179" fontId="2" fillId="0" borderId="6" xfId="1" applyNumberFormat="1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179" fontId="3" fillId="5" borderId="2" xfId="1" applyNumberFormat="1" applyFont="1" applyFill="1" applyBorder="1" applyAlignment="1" applyProtection="1">
      <alignment vertical="center" shrinkToFit="1"/>
      <protection locked="0"/>
    </xf>
    <xf numFmtId="179" fontId="3" fillId="0" borderId="2" xfId="1" applyNumberFormat="1" applyFont="1" applyBorder="1" applyAlignment="1" applyProtection="1">
      <alignment vertical="center" shrinkToFit="1"/>
      <protection locked="0"/>
    </xf>
    <xf numFmtId="179" fontId="3" fillId="0" borderId="2" xfId="1" applyNumberFormat="1" applyFont="1" applyBorder="1" applyAlignment="1" applyProtection="1">
      <alignment vertical="center" wrapText="1"/>
      <protection locked="0"/>
    </xf>
    <xf numFmtId="179" fontId="3" fillId="0" borderId="4" xfId="1" applyNumberFormat="1" applyFont="1" applyBorder="1" applyAlignment="1" applyProtection="1">
      <alignment vertical="center" wrapText="1"/>
      <protection locked="0"/>
    </xf>
    <xf numFmtId="179" fontId="3" fillId="5" borderId="2" xfId="1" applyNumberFormat="1" applyFont="1" applyFill="1" applyBorder="1" applyAlignment="1" applyProtection="1">
      <alignment horizontal="center" vertical="center"/>
      <protection locked="0"/>
    </xf>
    <xf numFmtId="179" fontId="3" fillId="5" borderId="4" xfId="1" applyNumberFormat="1" applyFont="1" applyFill="1" applyBorder="1" applyAlignment="1" applyProtection="1">
      <alignment horizontal="center" vertical="center" wrapText="1"/>
      <protection locked="0"/>
    </xf>
    <xf numFmtId="179" fontId="3" fillId="5" borderId="6" xfId="1" applyNumberFormat="1" applyFont="1" applyFill="1" applyBorder="1" applyAlignment="1" applyProtection="1">
      <alignment horizontal="center" vertical="center"/>
      <protection locked="0"/>
    </xf>
    <xf numFmtId="179" fontId="3" fillId="5" borderId="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4" xfId="0" applyFont="1" applyBorder="1" applyAlignment="1" applyProtection="1">
      <alignment horizontal="left" vertical="top"/>
      <protection locked="0"/>
    </xf>
    <xf numFmtId="1" fontId="2" fillId="0" borderId="14" xfId="0" applyNumberFormat="1" applyFont="1" applyBorder="1" applyAlignment="1" applyProtection="1">
      <alignment horizontal="left" vertical="top"/>
      <protection locked="0"/>
    </xf>
    <xf numFmtId="0" fontId="3" fillId="0" borderId="27" xfId="0" applyFont="1" applyBorder="1" applyAlignment="1" applyProtection="1">
      <alignment horizontal="right" wrapText="1"/>
    </xf>
    <xf numFmtId="0" fontId="3" fillId="0" borderId="25" xfId="0" applyFont="1" applyBorder="1" applyAlignment="1" applyProtection="1">
      <alignment horizontal="right" wrapText="1"/>
    </xf>
    <xf numFmtId="0" fontId="3" fillId="0" borderId="26" xfId="0" applyFont="1" applyBorder="1" applyAlignment="1" applyProtection="1">
      <alignment horizontal="right" wrapText="1"/>
    </xf>
    <xf numFmtId="177" fontId="2" fillId="0" borderId="2" xfId="0" applyNumberFormat="1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vertical="center" wrapText="1"/>
    </xf>
    <xf numFmtId="0" fontId="3" fillId="0" borderId="4" xfId="0" applyFont="1" applyBorder="1" applyAlignment="1" applyProtection="1">
      <alignment vertical="center" wrapText="1"/>
    </xf>
    <xf numFmtId="0" fontId="3" fillId="0" borderId="10" xfId="0" applyFont="1" applyBorder="1" applyAlignment="1" applyProtection="1">
      <alignment horizontal="center" vertical="center" wrapText="1"/>
    </xf>
    <xf numFmtId="179" fontId="3" fillId="0" borderId="6" xfId="1" applyNumberFormat="1" applyFont="1" applyBorder="1" applyAlignment="1" applyProtection="1">
      <alignment horizontal="center" vertical="center"/>
    </xf>
    <xf numFmtId="179" fontId="3" fillId="0" borderId="2" xfId="1" applyNumberFormat="1" applyFont="1" applyFill="1" applyBorder="1" applyAlignment="1" applyProtection="1">
      <alignment horizontal="center" vertical="center" wrapText="1"/>
    </xf>
    <xf numFmtId="179" fontId="3" fillId="0" borderId="6" xfId="1" applyNumberFormat="1" applyFont="1" applyFill="1" applyBorder="1" applyAlignment="1" applyProtection="1">
      <alignment horizontal="center" vertical="center" wrapText="1"/>
    </xf>
    <xf numFmtId="179" fontId="3" fillId="5" borderId="4" xfId="0" applyNumberFormat="1" applyFont="1" applyFill="1" applyBorder="1" applyAlignment="1" applyProtection="1">
      <alignment vertical="center" wrapText="1"/>
      <protection locked="0"/>
    </xf>
    <xf numFmtId="179" fontId="3" fillId="5" borderId="4" xfId="0" applyNumberFormat="1" applyFont="1" applyFill="1" applyBorder="1" applyAlignment="1" applyProtection="1">
      <alignment vertical="center"/>
      <protection locked="0"/>
    </xf>
    <xf numFmtId="176" fontId="3" fillId="0" borderId="20" xfId="0" applyNumberFormat="1" applyFont="1" applyBorder="1" applyAlignment="1" applyProtection="1">
      <alignment horizontal="center" vertical="center"/>
      <protection locked="0"/>
    </xf>
    <xf numFmtId="176" fontId="3" fillId="0" borderId="48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right" wrapText="1"/>
    </xf>
    <xf numFmtId="0" fontId="3" fillId="0" borderId="46" xfId="0" applyFont="1" applyBorder="1" applyAlignment="1" applyProtection="1">
      <alignment horizontal="right" wrapText="1"/>
    </xf>
    <xf numFmtId="0" fontId="3" fillId="0" borderId="47" xfId="0" applyFont="1" applyBorder="1" applyAlignment="1" applyProtection="1">
      <alignment horizontal="right" wrapText="1"/>
    </xf>
    <xf numFmtId="0" fontId="12" fillId="0" borderId="3" xfId="0" applyFont="1" applyBorder="1" applyAlignment="1" applyProtection="1">
      <alignment horizontal="center" vertical="center"/>
    </xf>
    <xf numFmtId="0" fontId="12" fillId="0" borderId="2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 shrinkToFit="1"/>
    </xf>
    <xf numFmtId="0" fontId="7" fillId="3" borderId="2" xfId="0" applyFont="1" applyFill="1" applyBorder="1" applyAlignment="1" applyProtection="1">
      <alignment horizontal="center" vertical="center" shrinkToFit="1"/>
    </xf>
    <xf numFmtId="0" fontId="3" fillId="3" borderId="2" xfId="0" applyFont="1" applyFill="1" applyBorder="1" applyAlignment="1" applyProtection="1">
      <alignment horizontal="center" vertical="center" shrinkToFit="1"/>
    </xf>
    <xf numFmtId="178" fontId="2" fillId="0" borderId="0" xfId="0" applyNumberFormat="1" applyFont="1" applyAlignment="1" applyProtection="1">
      <alignment horizontal="left" vertical="top"/>
      <protection locked="0"/>
    </xf>
    <xf numFmtId="0" fontId="3" fillId="0" borderId="0" xfId="0" applyFont="1" applyAlignment="1" applyProtection="1">
      <alignment horizontal="left" vertical="top"/>
      <protection locked="0"/>
    </xf>
    <xf numFmtId="178" fontId="3" fillId="0" borderId="0" xfId="0" applyNumberFormat="1" applyFont="1" applyAlignment="1" applyProtection="1">
      <alignment horizontal="left" vertical="top"/>
      <protection locked="0"/>
    </xf>
    <xf numFmtId="178" fontId="3" fillId="0" borderId="2" xfId="0" applyNumberFormat="1" applyFont="1" applyBorder="1" applyAlignment="1" applyProtection="1">
      <alignment horizontal="center" vertical="center" wrapText="1"/>
      <protection locked="0"/>
    </xf>
    <xf numFmtId="178" fontId="3" fillId="5" borderId="2" xfId="0" applyNumberFormat="1" applyFont="1" applyFill="1" applyBorder="1" applyAlignment="1" applyProtection="1">
      <alignment horizontal="center" vertical="center" shrinkToFit="1"/>
      <protection locked="0"/>
    </xf>
    <xf numFmtId="178" fontId="3" fillId="5" borderId="2" xfId="0" applyNumberFormat="1" applyFont="1" applyFill="1" applyBorder="1" applyAlignment="1" applyProtection="1">
      <alignment horizontal="center" vertical="center" wrapText="1"/>
      <protection locked="0"/>
    </xf>
    <xf numFmtId="178" fontId="3" fillId="5" borderId="4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0" xfId="0" applyNumberFormat="1" applyFont="1" applyAlignment="1" applyProtection="1">
      <alignment horizontal="center" vertical="center"/>
      <protection locked="0"/>
    </xf>
    <xf numFmtId="178" fontId="3" fillId="0" borderId="2" xfId="0" applyNumberFormat="1" applyFont="1" applyBorder="1" applyAlignment="1" applyProtection="1">
      <alignment horizontal="center" vertical="center"/>
      <protection locked="0"/>
    </xf>
    <xf numFmtId="178" fontId="3" fillId="0" borderId="4" xfId="0" applyNumberFormat="1" applyFont="1" applyBorder="1" applyAlignment="1" applyProtection="1">
      <alignment horizontal="center" vertical="center"/>
      <protection locked="0"/>
    </xf>
    <xf numFmtId="178" fontId="3" fillId="5" borderId="2" xfId="0" applyNumberFormat="1" applyFont="1" applyFill="1" applyBorder="1" applyAlignment="1" applyProtection="1">
      <alignment horizontal="center" vertical="center"/>
      <protection locked="0"/>
    </xf>
    <xf numFmtId="178" fontId="3" fillId="5" borderId="2" xfId="1" applyNumberFormat="1" applyFont="1" applyFill="1" applyBorder="1" applyAlignment="1" applyProtection="1">
      <alignment horizontal="center" vertical="center" wrapText="1"/>
      <protection locked="0"/>
    </xf>
    <xf numFmtId="178" fontId="3" fillId="5" borderId="4" xfId="0" applyNumberFormat="1" applyFont="1" applyFill="1" applyBorder="1" applyAlignment="1" applyProtection="1">
      <alignment horizontal="center" vertical="center"/>
      <protection locked="0"/>
    </xf>
    <xf numFmtId="177" fontId="3" fillId="0" borderId="0" xfId="0" applyNumberFormat="1" applyFont="1" applyAlignment="1" applyProtection="1">
      <alignment horizontal="center" vertical="center"/>
      <protection locked="0"/>
    </xf>
    <xf numFmtId="178" fontId="3" fillId="5" borderId="2" xfId="1" applyNumberFormat="1" applyFont="1" applyFill="1" applyBorder="1" applyAlignment="1" applyProtection="1">
      <alignment horizontal="center" vertical="center" shrinkToFit="1"/>
      <protection locked="0"/>
    </xf>
    <xf numFmtId="178" fontId="3" fillId="5" borderId="4" xfId="0" applyNumberFormat="1" applyFont="1" applyFill="1" applyBorder="1" applyAlignment="1" applyProtection="1">
      <alignment vertical="center" shrinkToFit="1"/>
      <protection locked="0"/>
    </xf>
    <xf numFmtId="178" fontId="3" fillId="0" borderId="4" xfId="0" applyNumberFormat="1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top"/>
      <protection locked="0"/>
    </xf>
    <xf numFmtId="0" fontId="3" fillId="0" borderId="2" xfId="0" applyFont="1" applyFill="1" applyBorder="1" applyAlignment="1" applyProtection="1">
      <alignment vertical="center" wrapText="1"/>
      <protection locked="0"/>
    </xf>
    <xf numFmtId="178" fontId="3" fillId="0" borderId="2" xfId="0" applyNumberFormat="1" applyFont="1" applyFill="1" applyBorder="1" applyAlignment="1" applyProtection="1">
      <alignment horizontal="center" vertical="center" wrapText="1"/>
      <protection locked="0"/>
    </xf>
    <xf numFmtId="178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178" fontId="3" fillId="0" borderId="2" xfId="0" applyNumberFormat="1" applyFont="1" applyBorder="1" applyAlignment="1" applyProtection="1">
      <alignment vertical="center" shrinkToFit="1"/>
      <protection locked="0"/>
    </xf>
    <xf numFmtId="178" fontId="3" fillId="5" borderId="6" xfId="0" applyNumberFormat="1" applyFont="1" applyFill="1" applyBorder="1" applyAlignment="1" applyProtection="1">
      <alignment horizontal="center" vertical="center" shrinkToFit="1"/>
      <protection locked="0"/>
    </xf>
    <xf numFmtId="0" fontId="2" fillId="0" borderId="6" xfId="0" applyFont="1" applyBorder="1" applyAlignment="1" applyProtection="1">
      <alignment horizontal="left" vertical="top"/>
      <protection locked="0"/>
    </xf>
    <xf numFmtId="178" fontId="3" fillId="0" borderId="6" xfId="0" applyNumberFormat="1" applyFont="1" applyBorder="1" applyAlignment="1" applyProtection="1">
      <alignment vertical="center" shrinkToFit="1"/>
      <protection locked="0"/>
    </xf>
    <xf numFmtId="178" fontId="3" fillId="0" borderId="6" xfId="0" applyNumberFormat="1" applyFont="1" applyBorder="1" applyAlignment="1" applyProtection="1">
      <alignment horizontal="center" vertical="center"/>
      <protection locked="0"/>
    </xf>
    <xf numFmtId="178" fontId="3" fillId="0" borderId="7" xfId="0" applyNumberFormat="1" applyFont="1" applyBorder="1" applyAlignment="1" applyProtection="1">
      <alignment horizontal="center" vertical="center"/>
      <protection locked="0"/>
    </xf>
    <xf numFmtId="178" fontId="2" fillId="0" borderId="0" xfId="0" applyNumberFormat="1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/>
    </xf>
    <xf numFmtId="178" fontId="3" fillId="0" borderId="0" xfId="0" applyNumberFormat="1" applyFont="1" applyAlignment="1" applyProtection="1">
      <alignment horizontal="left" vertical="top"/>
    </xf>
    <xf numFmtId="0" fontId="12" fillId="0" borderId="22" xfId="0" applyFont="1" applyBorder="1" applyAlignment="1" applyProtection="1">
      <alignment horizontal="center" vertical="center"/>
    </xf>
    <xf numFmtId="0" fontId="12" fillId="0" borderId="43" xfId="0" applyFont="1" applyBorder="1" applyAlignment="1" applyProtection="1">
      <alignment horizontal="center" vertical="center"/>
    </xf>
    <xf numFmtId="0" fontId="12" fillId="0" borderId="44" xfId="0" applyFont="1" applyBorder="1" applyAlignment="1" applyProtection="1">
      <alignment horizontal="center" vertical="center"/>
    </xf>
    <xf numFmtId="0" fontId="12" fillId="0" borderId="19" xfId="0" applyFont="1" applyBorder="1" applyAlignment="1" applyProtection="1">
      <alignment horizontal="center" vertical="center"/>
    </xf>
    <xf numFmtId="0" fontId="12" fillId="0" borderId="23" xfId="0" applyFont="1" applyBorder="1" applyAlignment="1" applyProtection="1">
      <alignment horizontal="center" vertical="center"/>
    </xf>
    <xf numFmtId="0" fontId="12" fillId="0" borderId="24" xfId="0" applyFont="1" applyBorder="1" applyAlignment="1" applyProtection="1">
      <alignment horizontal="center" vertical="center"/>
    </xf>
    <xf numFmtId="0" fontId="3" fillId="0" borderId="12" xfId="0" applyFont="1" applyBorder="1" applyAlignment="1" applyProtection="1">
      <alignment vertical="center"/>
    </xf>
    <xf numFmtId="0" fontId="3" fillId="0" borderId="11" xfId="0" applyFont="1" applyBorder="1" applyAlignment="1" applyProtection="1">
      <alignment vertical="center"/>
    </xf>
    <xf numFmtId="0" fontId="3" fillId="0" borderId="8" xfId="0" applyFont="1" applyBorder="1" applyAlignment="1" applyProtection="1">
      <alignment horizontal="center" vertical="center"/>
    </xf>
    <xf numFmtId="178" fontId="3" fillId="0" borderId="2" xfId="0" applyNumberFormat="1" applyFont="1" applyBorder="1" applyAlignment="1" applyProtection="1">
      <alignment horizontal="center" vertical="center" wrapText="1"/>
    </xf>
    <xf numFmtId="178" fontId="7" fillId="3" borderId="2" xfId="0" applyNumberFormat="1" applyFont="1" applyFill="1" applyBorder="1" applyAlignment="1" applyProtection="1">
      <alignment horizontal="center" vertical="center" shrinkToFit="1"/>
    </xf>
    <xf numFmtId="0" fontId="6" fillId="3" borderId="4" xfId="0" applyFont="1" applyFill="1" applyBorder="1" applyAlignment="1" applyProtection="1">
      <alignment horizontal="center" vertical="center" shrinkToFit="1"/>
    </xf>
    <xf numFmtId="0" fontId="3" fillId="0" borderId="8" xfId="0" applyFont="1" applyBorder="1" applyAlignment="1" applyProtection="1">
      <alignment horizontal="center" vertical="center" wrapText="1" shrinkToFit="1"/>
    </xf>
    <xf numFmtId="178" fontId="3" fillId="0" borderId="2" xfId="0" applyNumberFormat="1" applyFont="1" applyBorder="1" applyAlignment="1" applyProtection="1">
      <alignment horizontal="center" vertical="center" shrinkToFit="1"/>
    </xf>
    <xf numFmtId="0" fontId="3" fillId="0" borderId="8" xfId="0" applyFont="1" applyBorder="1" applyAlignment="1" applyProtection="1">
      <alignment horizontal="center" vertical="center" shrinkToFit="1"/>
    </xf>
    <xf numFmtId="0" fontId="3" fillId="0" borderId="8" xfId="0" applyFont="1" applyBorder="1" applyAlignment="1" applyProtection="1">
      <alignment horizontal="center" vertical="center" shrinkToFit="1"/>
    </xf>
    <xf numFmtId="178" fontId="3" fillId="0" borderId="2" xfId="0" applyNumberFormat="1" applyFont="1" applyBorder="1" applyAlignment="1" applyProtection="1">
      <alignment horizontal="center" vertical="center" wrapText="1"/>
    </xf>
    <xf numFmtId="178" fontId="3" fillId="0" borderId="2" xfId="0" applyNumberFormat="1" applyFont="1" applyBorder="1" applyAlignment="1" applyProtection="1">
      <alignment horizontal="center" vertical="center"/>
    </xf>
    <xf numFmtId="178" fontId="3" fillId="0" borderId="4" xfId="0" applyNumberFormat="1" applyFont="1" applyBorder="1" applyAlignment="1" applyProtection="1">
      <alignment horizontal="center" vertical="center"/>
    </xf>
    <xf numFmtId="178" fontId="6" fillId="3" borderId="2" xfId="0" applyNumberFormat="1" applyFont="1" applyFill="1" applyBorder="1" applyAlignment="1" applyProtection="1">
      <alignment horizontal="center" vertical="center" shrinkToFit="1"/>
    </xf>
    <xf numFmtId="0" fontId="3" fillId="3" borderId="4" xfId="0" applyFont="1" applyFill="1" applyBorder="1" applyAlignment="1" applyProtection="1">
      <alignment horizontal="center" vertical="center" shrinkToFit="1"/>
    </xf>
    <xf numFmtId="178" fontId="3" fillId="0" borderId="8" xfId="0" applyNumberFormat="1" applyFont="1" applyBorder="1" applyAlignment="1" applyProtection="1">
      <alignment horizontal="center" vertical="center" wrapText="1"/>
    </xf>
    <xf numFmtId="178" fontId="3" fillId="0" borderId="9" xfId="0" applyNumberFormat="1" applyFont="1" applyBorder="1" applyAlignment="1" applyProtection="1">
      <alignment horizontal="center" vertical="center" wrapText="1"/>
    </xf>
    <xf numFmtId="178" fontId="3" fillId="0" borderId="2" xfId="0" applyNumberFormat="1" applyFont="1" applyBorder="1" applyAlignment="1" applyProtection="1">
      <alignment horizontal="center" vertical="center"/>
    </xf>
    <xf numFmtId="178" fontId="3" fillId="0" borderId="2" xfId="1" applyNumberFormat="1" applyFont="1" applyBorder="1" applyAlignment="1" applyProtection="1">
      <alignment horizontal="center" vertical="center" shrinkToFit="1"/>
    </xf>
    <xf numFmtId="0" fontId="3" fillId="0" borderId="2" xfId="0" applyFont="1" applyBorder="1" applyAlignment="1" applyProtection="1">
      <alignment vertical="center"/>
    </xf>
    <xf numFmtId="178" fontId="3" fillId="0" borderId="4" xfId="0" applyNumberFormat="1" applyFont="1" applyBorder="1" applyAlignment="1" applyProtection="1">
      <alignment horizontal="center" vertical="center" wrapText="1"/>
    </xf>
    <xf numFmtId="178" fontId="3" fillId="0" borderId="6" xfId="0" applyNumberFormat="1" applyFont="1" applyBorder="1" applyAlignment="1" applyProtection="1">
      <alignment horizontal="center" vertical="center" shrinkToFit="1"/>
    </xf>
    <xf numFmtId="0" fontId="2" fillId="0" borderId="28" xfId="0" applyFont="1" applyBorder="1" applyAlignment="1" applyProtection="1">
      <alignment horizontal="left" vertical="top"/>
      <protection locked="0"/>
    </xf>
    <xf numFmtId="0" fontId="2" fillId="0" borderId="0" xfId="0" applyFont="1" applyAlignment="1" applyProtection="1">
      <alignment horizontal="center" vertical="top"/>
      <protection locked="0"/>
    </xf>
    <xf numFmtId="0" fontId="2" fillId="0" borderId="0" xfId="0" applyFont="1" applyBorder="1" applyAlignment="1" applyProtection="1">
      <alignment horizontal="left" vertical="top"/>
      <protection locked="0"/>
    </xf>
    <xf numFmtId="3" fontId="3" fillId="5" borderId="2" xfId="0" applyNumberFormat="1" applyFont="1" applyFill="1" applyBorder="1" applyAlignment="1" applyProtection="1">
      <alignment horizontal="center" vertical="center" shrinkToFit="1"/>
      <protection locked="0"/>
    </xf>
    <xf numFmtId="3" fontId="3" fillId="5" borderId="2" xfId="1" applyNumberFormat="1" applyFont="1" applyFill="1" applyBorder="1" applyAlignment="1" applyProtection="1">
      <alignment horizontal="center" vertical="center" wrapText="1"/>
      <protection locked="0"/>
    </xf>
    <xf numFmtId="176" fontId="3" fillId="5" borderId="2" xfId="0" applyNumberFormat="1" applyFont="1" applyFill="1" applyBorder="1" applyAlignment="1" applyProtection="1">
      <alignment horizontal="center" vertical="center" shrinkToFit="1"/>
      <protection locked="0"/>
    </xf>
    <xf numFmtId="176" fontId="3" fillId="5" borderId="4" xfId="0" applyNumberFormat="1" applyFont="1" applyFill="1" applyBorder="1" applyAlignment="1" applyProtection="1">
      <alignment horizontal="center" vertical="center" shrinkToFit="1"/>
      <protection locked="0"/>
    </xf>
    <xf numFmtId="0" fontId="3" fillId="5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top"/>
      <protection locked="0"/>
    </xf>
    <xf numFmtId="178" fontId="3" fillId="5" borderId="6" xfId="0" applyNumberFormat="1" applyFont="1" applyFill="1" applyBorder="1" applyAlignment="1" applyProtection="1">
      <alignment horizontal="center" vertical="center"/>
      <protection locked="0"/>
    </xf>
    <xf numFmtId="178" fontId="3" fillId="5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8" xfId="0" applyFont="1" applyBorder="1" applyAlignment="1" applyProtection="1">
      <alignment horizontal="left" vertical="top"/>
    </xf>
    <xf numFmtId="0" fontId="2" fillId="0" borderId="0" xfId="0" applyFont="1" applyAlignment="1" applyProtection="1">
      <alignment horizontal="center" vertical="top"/>
    </xf>
    <xf numFmtId="0" fontId="3" fillId="0" borderId="0" xfId="0" applyFont="1" applyBorder="1" applyAlignment="1" applyProtection="1">
      <alignment horizontal="left" vertical="top"/>
    </xf>
    <xf numFmtId="178" fontId="3" fillId="0" borderId="0" xfId="0" applyNumberFormat="1" applyFont="1" applyBorder="1" applyAlignment="1" applyProtection="1">
      <alignment horizontal="left" vertical="top"/>
    </xf>
    <xf numFmtId="0" fontId="3" fillId="0" borderId="0" xfId="0" applyFont="1" applyBorder="1" applyAlignment="1" applyProtection="1">
      <alignment horizontal="center" vertical="top"/>
    </xf>
    <xf numFmtId="0" fontId="12" fillId="0" borderId="28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</xf>
    <xf numFmtId="0" fontId="12" fillId="0" borderId="39" xfId="0" applyFont="1" applyBorder="1" applyAlignment="1" applyProtection="1">
      <alignment horizontal="center" vertical="center"/>
    </xf>
    <xf numFmtId="0" fontId="12" fillId="0" borderId="16" xfId="0" applyFont="1" applyBorder="1" applyAlignment="1" applyProtection="1">
      <alignment horizontal="center" vertical="center"/>
    </xf>
    <xf numFmtId="0" fontId="12" fillId="0" borderId="17" xfId="0" applyFont="1" applyBorder="1" applyAlignment="1" applyProtection="1">
      <alignment horizontal="center" vertical="center"/>
    </xf>
    <xf numFmtId="0" fontId="12" fillId="0" borderId="18" xfId="0" applyFont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 wrapText="1"/>
    </xf>
    <xf numFmtId="0" fontId="6" fillId="3" borderId="4" xfId="0" applyFont="1" applyFill="1" applyBorder="1" applyAlignment="1" applyProtection="1">
      <alignment horizontal="center" vertical="center" wrapText="1"/>
    </xf>
    <xf numFmtId="3" fontId="3" fillId="0" borderId="2" xfId="0" applyNumberFormat="1" applyFont="1" applyBorder="1" applyAlignment="1" applyProtection="1">
      <alignment horizontal="center" vertical="center" shrinkToFit="1"/>
    </xf>
    <xf numFmtId="3" fontId="3" fillId="0" borderId="2" xfId="1" applyNumberFormat="1" applyFont="1" applyFill="1" applyBorder="1" applyAlignment="1" applyProtection="1">
      <alignment horizontal="center" vertical="center" wrapText="1"/>
    </xf>
    <xf numFmtId="0" fontId="8" fillId="0" borderId="2" xfId="0" applyFont="1" applyBorder="1" applyAlignment="1" applyProtection="1">
      <alignment horizontal="center" vertical="center" wrapText="1"/>
    </xf>
    <xf numFmtId="176" fontId="3" fillId="0" borderId="2" xfId="0" applyNumberFormat="1" applyFont="1" applyBorder="1" applyAlignment="1" applyProtection="1">
      <alignment horizontal="center" vertical="center" shrinkToFit="1"/>
    </xf>
    <xf numFmtId="0" fontId="3" fillId="0" borderId="3" xfId="0" applyFont="1" applyBorder="1" applyAlignment="1" applyProtection="1">
      <alignment vertical="center" wrapText="1"/>
    </xf>
    <xf numFmtId="178" fontId="3" fillId="3" borderId="2" xfId="0" applyNumberFormat="1" applyFont="1" applyFill="1" applyBorder="1" applyAlignment="1" applyProtection="1">
      <alignment horizontal="center" vertical="center" wrapText="1"/>
    </xf>
    <xf numFmtId="178" fontId="3" fillId="3" borderId="4" xfId="0" applyNumberFormat="1" applyFont="1" applyFill="1" applyBorder="1" applyAlignment="1" applyProtection="1">
      <alignment horizontal="center" vertical="center" wrapText="1"/>
    </xf>
    <xf numFmtId="178" fontId="3" fillId="0" borderId="6" xfId="0" applyNumberFormat="1" applyFont="1" applyBorder="1" applyAlignment="1" applyProtection="1">
      <alignment horizontal="center" vertical="center"/>
    </xf>
    <xf numFmtId="178" fontId="3" fillId="0" borderId="0" xfId="0" applyNumberFormat="1" applyFont="1" applyAlignment="1" applyProtection="1">
      <alignment horizontal="center" vertical="center"/>
      <protection locked="0"/>
    </xf>
    <xf numFmtId="177" fontId="3" fillId="5" borderId="2" xfId="0" applyNumberFormat="1" applyFont="1" applyFill="1" applyBorder="1" applyAlignment="1" applyProtection="1">
      <alignment horizontal="center" vertical="center" shrinkToFit="1"/>
      <protection locked="0"/>
    </xf>
    <xf numFmtId="177" fontId="3" fillId="5" borderId="2" xfId="0" applyNumberFormat="1" applyFont="1" applyFill="1" applyBorder="1" applyAlignment="1" applyProtection="1">
      <alignment horizontal="center" vertical="center" wrapText="1"/>
      <protection locked="0"/>
    </xf>
    <xf numFmtId="177" fontId="3" fillId="5" borderId="6" xfId="0" applyNumberFormat="1" applyFont="1" applyFill="1" applyBorder="1" applyAlignment="1" applyProtection="1">
      <alignment horizontal="center" vertical="center" shrinkToFit="1"/>
      <protection locked="0"/>
    </xf>
    <xf numFmtId="177" fontId="3" fillId="0" borderId="20" xfId="0" applyNumberFormat="1" applyFont="1" applyBorder="1" applyAlignment="1" applyProtection="1">
      <alignment horizontal="center" vertical="center" wrapText="1"/>
      <protection locked="0"/>
    </xf>
    <xf numFmtId="177" fontId="3" fillId="0" borderId="21" xfId="0" applyNumberFormat="1" applyFont="1" applyBorder="1" applyAlignment="1" applyProtection="1">
      <alignment horizontal="center" vertical="center" wrapText="1"/>
      <protection locked="0"/>
    </xf>
    <xf numFmtId="178" fontId="3" fillId="0" borderId="20" xfId="0" applyNumberFormat="1" applyFont="1" applyBorder="1" applyAlignment="1" applyProtection="1">
      <alignment horizontal="center" vertical="center" wrapText="1"/>
      <protection locked="0"/>
    </xf>
    <xf numFmtId="178" fontId="3" fillId="0" borderId="48" xfId="0" applyNumberFormat="1" applyFont="1" applyBorder="1" applyAlignment="1" applyProtection="1">
      <alignment horizontal="center" vertical="center" wrapText="1"/>
      <protection locked="0"/>
    </xf>
    <xf numFmtId="178" fontId="3" fillId="0" borderId="0" xfId="0" applyNumberFormat="1" applyFont="1" applyAlignment="1" applyProtection="1">
      <alignment horizontal="center" vertical="center"/>
    </xf>
    <xf numFmtId="178" fontId="3" fillId="0" borderId="8" xfId="0" applyNumberFormat="1" applyFont="1" applyBorder="1" applyAlignment="1" applyProtection="1">
      <alignment horizontal="center" vertical="center" wrapText="1" shrinkToFit="1"/>
    </xf>
    <xf numFmtId="177" fontId="3" fillId="0" borderId="2" xfId="0" applyNumberFormat="1" applyFont="1" applyBorder="1" applyAlignment="1" applyProtection="1">
      <alignment horizontal="center" vertical="center" shrinkToFit="1"/>
    </xf>
    <xf numFmtId="177" fontId="3" fillId="0" borderId="6" xfId="0" applyNumberFormat="1" applyFont="1" applyBorder="1" applyAlignment="1" applyProtection="1">
      <alignment horizontal="center" vertical="center" shrinkToFit="1"/>
    </xf>
    <xf numFmtId="178" fontId="3" fillId="0" borderId="6" xfId="0" applyNumberFormat="1" applyFont="1" applyBorder="1" applyAlignment="1" applyProtection="1">
      <alignment horizontal="center" vertical="center" wrapText="1"/>
    </xf>
    <xf numFmtId="178" fontId="3" fillId="0" borderId="0" xfId="0" applyNumberFormat="1" applyFont="1" applyAlignment="1" applyProtection="1">
      <alignment horizontal="right" vertical="center"/>
      <protection locked="0"/>
    </xf>
    <xf numFmtId="0" fontId="3" fillId="0" borderId="0" xfId="0" applyFont="1" applyAlignment="1" applyProtection="1">
      <alignment horizontal="right" vertical="top"/>
      <protection locked="0"/>
    </xf>
    <xf numFmtId="177" fontId="3" fillId="0" borderId="20" xfId="0" applyNumberFormat="1" applyFont="1" applyBorder="1" applyAlignment="1" applyProtection="1">
      <alignment horizontal="center" vertical="center" shrinkToFit="1"/>
      <protection locked="0"/>
    </xf>
    <xf numFmtId="177" fontId="3" fillId="0" borderId="21" xfId="0" applyNumberFormat="1" applyFont="1" applyBorder="1" applyAlignment="1" applyProtection="1">
      <alignment horizontal="center" vertical="center" shrinkToFit="1"/>
      <protection locked="0"/>
    </xf>
    <xf numFmtId="0" fontId="3" fillId="0" borderId="4" xfId="0" applyFont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 wrapText="1"/>
    </xf>
    <xf numFmtId="178" fontId="3" fillId="0" borderId="3" xfId="0" applyNumberFormat="1" applyFont="1" applyBorder="1" applyAlignment="1" applyProtection="1">
      <alignment horizontal="center" vertical="center" textRotation="180"/>
    </xf>
    <xf numFmtId="178" fontId="3" fillId="0" borderId="8" xfId="0" applyNumberFormat="1" applyFont="1" applyBorder="1" applyAlignment="1" applyProtection="1">
      <alignment horizontal="center" vertical="center" shrinkToFit="1"/>
    </xf>
    <xf numFmtId="178" fontId="3" fillId="0" borderId="3" xfId="0" applyNumberFormat="1" applyFont="1" applyBorder="1" applyAlignment="1" applyProtection="1">
      <alignment horizontal="center" vertical="center" shrinkToFit="1"/>
    </xf>
    <xf numFmtId="178" fontId="3" fillId="0" borderId="8" xfId="0" applyNumberFormat="1" applyFont="1" applyBorder="1" applyAlignment="1" applyProtection="1">
      <alignment horizontal="center" vertical="center" shrinkToFit="1"/>
    </xf>
    <xf numFmtId="177" fontId="3" fillId="0" borderId="2" xfId="0" applyNumberFormat="1" applyFont="1" applyBorder="1" applyAlignment="1" applyProtection="1">
      <alignment horizontal="center" vertical="center" wrapText="1"/>
    </xf>
    <xf numFmtId="0" fontId="3" fillId="0" borderId="20" xfId="0" applyFont="1" applyBorder="1" applyAlignment="1" applyProtection="1">
      <alignment horizontal="center" vertical="center" shrinkToFit="1"/>
    </xf>
    <xf numFmtId="0" fontId="3" fillId="0" borderId="0" xfId="2" applyFont="1" applyAlignment="1" applyProtection="1">
      <alignment horizontal="center" vertical="center"/>
      <protection locked="0"/>
    </xf>
    <xf numFmtId="178" fontId="11" fillId="5" borderId="1" xfId="2" applyNumberFormat="1" applyFont="1" applyFill="1" applyBorder="1" applyAlignment="1" applyProtection="1">
      <alignment horizontal="center" vertical="center" shrinkToFit="1"/>
      <protection locked="0"/>
    </xf>
    <xf numFmtId="178" fontId="11" fillId="5" borderId="30" xfId="2" applyNumberFormat="1" applyFont="1" applyFill="1" applyBorder="1" applyAlignment="1" applyProtection="1">
      <alignment horizontal="center" vertical="center" shrinkToFit="1"/>
      <protection locked="0"/>
    </xf>
    <xf numFmtId="179" fontId="3" fillId="0" borderId="1" xfId="2" applyNumberFormat="1" applyFont="1" applyBorder="1" applyAlignment="1" applyProtection="1">
      <alignment horizontal="center" vertical="center" shrinkToFit="1"/>
      <protection locked="0"/>
    </xf>
    <xf numFmtId="179" fontId="3" fillId="5" borderId="1" xfId="2" applyNumberFormat="1" applyFont="1" applyFill="1" applyBorder="1" applyAlignment="1" applyProtection="1">
      <alignment horizontal="center" vertical="center" shrinkToFit="1"/>
      <protection locked="0"/>
    </xf>
    <xf numFmtId="179" fontId="3" fillId="5" borderId="30" xfId="2" applyNumberFormat="1" applyFont="1" applyFill="1" applyBorder="1" applyAlignment="1" applyProtection="1">
      <alignment horizontal="center" vertical="center" shrinkToFit="1"/>
      <protection locked="0"/>
    </xf>
    <xf numFmtId="178" fontId="3" fillId="5" borderId="1" xfId="2" applyNumberFormat="1" applyFont="1" applyFill="1" applyBorder="1" applyAlignment="1" applyProtection="1">
      <alignment horizontal="center" vertical="center" shrinkToFit="1"/>
      <protection locked="0"/>
    </xf>
    <xf numFmtId="178" fontId="3" fillId="5" borderId="30" xfId="2" applyNumberFormat="1" applyFont="1" applyFill="1" applyBorder="1" applyAlignment="1" applyProtection="1">
      <alignment horizontal="center" vertical="center" shrinkToFit="1"/>
      <protection locked="0"/>
    </xf>
    <xf numFmtId="178" fontId="3" fillId="5" borderId="1" xfId="2" applyNumberFormat="1" applyFont="1" applyFill="1" applyBorder="1" applyAlignment="1" applyProtection="1">
      <alignment horizontal="center" vertical="center"/>
      <protection locked="0"/>
    </xf>
    <xf numFmtId="179" fontId="3" fillId="0" borderId="30" xfId="2" applyNumberFormat="1" applyFont="1" applyBorder="1" applyAlignment="1" applyProtection="1">
      <alignment horizontal="center" vertical="center" shrinkToFit="1"/>
      <protection locked="0"/>
    </xf>
    <xf numFmtId="179" fontId="3" fillId="0" borderId="32" xfId="2" applyNumberFormat="1" applyFont="1" applyBorder="1" applyAlignment="1" applyProtection="1">
      <alignment horizontal="center" vertical="center" shrinkToFit="1"/>
      <protection locked="0"/>
    </xf>
    <xf numFmtId="179" fontId="3" fillId="5" borderId="32" xfId="2" applyNumberFormat="1" applyFont="1" applyFill="1" applyBorder="1" applyAlignment="1" applyProtection="1">
      <alignment horizontal="center" vertical="center" shrinkToFit="1"/>
      <protection locked="0"/>
    </xf>
    <xf numFmtId="179" fontId="3" fillId="0" borderId="33" xfId="2" applyNumberFormat="1" applyFont="1" applyBorder="1" applyAlignment="1" applyProtection="1">
      <alignment horizontal="center" vertical="center" shrinkToFit="1"/>
      <protection locked="0"/>
    </xf>
    <xf numFmtId="0" fontId="3" fillId="0" borderId="0" xfId="2" applyFont="1" applyAlignment="1" applyProtection="1">
      <alignment horizontal="center" vertical="center"/>
    </xf>
    <xf numFmtId="0" fontId="3" fillId="0" borderId="34" xfId="2" applyFont="1" applyBorder="1" applyAlignment="1" applyProtection="1">
      <alignment horizontal="right" wrapText="1"/>
    </xf>
    <xf numFmtId="0" fontId="3" fillId="0" borderId="35" xfId="2" applyFont="1" applyBorder="1" applyAlignment="1" applyProtection="1">
      <alignment horizontal="right" wrapText="1"/>
    </xf>
    <xf numFmtId="0" fontId="3" fillId="0" borderId="36" xfId="2" applyFont="1" applyBorder="1" applyAlignment="1" applyProtection="1">
      <alignment horizontal="right" wrapText="1"/>
    </xf>
    <xf numFmtId="0" fontId="12" fillId="0" borderId="37" xfId="2" applyFont="1" applyBorder="1" applyAlignment="1" applyProtection="1">
      <alignment horizontal="center" vertical="center"/>
    </xf>
    <xf numFmtId="0" fontId="12" fillId="0" borderId="0" xfId="2" applyFont="1" applyBorder="1" applyAlignment="1" applyProtection="1">
      <alignment horizontal="center" vertical="center"/>
    </xf>
    <xf numFmtId="0" fontId="12" fillId="0" borderId="38" xfId="2" applyFont="1" applyBorder="1" applyAlignment="1" applyProtection="1">
      <alignment horizontal="center" vertical="center"/>
    </xf>
    <xf numFmtId="0" fontId="14" fillId="0" borderId="40" xfId="2" applyFont="1" applyBorder="1" applyAlignment="1" applyProtection="1">
      <alignment horizontal="center" vertical="center"/>
    </xf>
    <xf numFmtId="0" fontId="14" fillId="0" borderId="41" xfId="2" applyFont="1" applyBorder="1" applyAlignment="1" applyProtection="1">
      <alignment horizontal="center" vertical="center"/>
    </xf>
    <xf numFmtId="0" fontId="14" fillId="0" borderId="42" xfId="2" applyFont="1" applyBorder="1" applyAlignment="1" applyProtection="1">
      <alignment horizontal="center" vertical="center"/>
    </xf>
    <xf numFmtId="0" fontId="3" fillId="0" borderId="49" xfId="2" applyFont="1" applyBorder="1" applyAlignment="1" applyProtection="1">
      <alignment horizontal="center" vertical="center"/>
    </xf>
    <xf numFmtId="0" fontId="3" fillId="0" borderId="50" xfId="2" applyFont="1" applyBorder="1" applyAlignment="1" applyProtection="1">
      <alignment horizontal="center" vertical="center"/>
    </xf>
    <xf numFmtId="0" fontId="3" fillId="0" borderId="1" xfId="2" applyFont="1" applyBorder="1" applyAlignment="1" applyProtection="1">
      <alignment horizontal="center" vertical="center"/>
    </xf>
    <xf numFmtId="0" fontId="3" fillId="0" borderId="1" xfId="2" applyFont="1" applyBorder="1" applyAlignment="1" applyProtection="1">
      <alignment horizontal="center" vertical="center" wrapText="1"/>
    </xf>
    <xf numFmtId="0" fontId="3" fillId="0" borderId="30" xfId="2" applyFont="1" applyBorder="1" applyAlignment="1" applyProtection="1">
      <alignment horizontal="center" vertical="center" wrapText="1"/>
    </xf>
    <xf numFmtId="0" fontId="3" fillId="0" borderId="29" xfId="2" applyFont="1" applyBorder="1" applyAlignment="1" applyProtection="1">
      <alignment horizontal="center" vertical="center" wrapText="1"/>
    </xf>
    <xf numFmtId="0" fontId="3" fillId="0" borderId="51" xfId="2" applyFont="1" applyBorder="1" applyAlignment="1" applyProtection="1">
      <alignment horizontal="center" vertical="center" wrapText="1"/>
    </xf>
    <xf numFmtId="0" fontId="3" fillId="0" borderId="50" xfId="2" applyFont="1" applyBorder="1" applyAlignment="1" applyProtection="1">
      <alignment horizontal="center" vertical="center" wrapText="1"/>
    </xf>
    <xf numFmtId="0" fontId="3" fillId="0" borderId="55" xfId="2" applyFont="1" applyBorder="1" applyAlignment="1" applyProtection="1">
      <alignment horizontal="center" vertical="center" wrapText="1"/>
    </xf>
    <xf numFmtId="0" fontId="3" fillId="3" borderId="29" xfId="2" applyFont="1" applyFill="1" applyBorder="1" applyAlignment="1" applyProtection="1">
      <alignment horizontal="center" vertical="center" wrapText="1"/>
    </xf>
    <xf numFmtId="0" fontId="3" fillId="3" borderId="51" xfId="2" applyFont="1" applyFill="1" applyBorder="1" applyAlignment="1" applyProtection="1">
      <alignment horizontal="center" vertical="center" wrapText="1"/>
    </xf>
    <xf numFmtId="0" fontId="3" fillId="3" borderId="50" xfId="2" applyFont="1" applyFill="1" applyBorder="1" applyAlignment="1" applyProtection="1">
      <alignment horizontal="center" vertical="center" wrapText="1"/>
    </xf>
    <xf numFmtId="0" fontId="3" fillId="3" borderId="55" xfId="2" applyFont="1" applyFill="1" applyBorder="1" applyAlignment="1" applyProtection="1">
      <alignment horizontal="center" vertical="center" wrapText="1"/>
    </xf>
    <xf numFmtId="0" fontId="3" fillId="0" borderId="29" xfId="2" applyFont="1" applyBorder="1" applyAlignment="1" applyProtection="1">
      <alignment horizontal="center" vertical="center"/>
    </xf>
    <xf numFmtId="0" fontId="3" fillId="0" borderId="51" xfId="2" applyFont="1" applyBorder="1" applyAlignment="1" applyProtection="1">
      <alignment horizontal="center" vertical="center"/>
    </xf>
    <xf numFmtId="0" fontId="3" fillId="0" borderId="1" xfId="2" applyFont="1" applyBorder="1" applyAlignment="1" applyProtection="1">
      <alignment horizontal="center" vertical="center" wrapText="1"/>
    </xf>
    <xf numFmtId="3" fontId="11" fillId="5" borderId="1" xfId="2" applyNumberFormat="1" applyFont="1" applyFill="1" applyBorder="1" applyAlignment="1" applyProtection="1">
      <alignment horizontal="center" vertical="center" shrinkToFit="1"/>
    </xf>
    <xf numFmtId="0" fontId="3" fillId="0" borderId="1" xfId="2" applyFont="1" applyBorder="1" applyAlignment="1" applyProtection="1">
      <alignment horizontal="center" vertical="center"/>
    </xf>
    <xf numFmtId="3" fontId="11" fillId="5" borderId="30" xfId="2" applyNumberFormat="1" applyFont="1" applyFill="1" applyBorder="1" applyAlignment="1" applyProtection="1">
      <alignment horizontal="center" vertical="center" shrinkToFit="1"/>
    </xf>
    <xf numFmtId="0" fontId="3" fillId="0" borderId="29" xfId="2" applyFont="1" applyBorder="1" applyAlignment="1" applyProtection="1">
      <alignment horizontal="center" vertical="center" textRotation="180"/>
    </xf>
    <xf numFmtId="0" fontId="3" fillId="0" borderId="51" xfId="2" applyFont="1" applyBorder="1" applyAlignment="1" applyProtection="1">
      <alignment horizontal="center" vertical="center" wrapText="1" shrinkToFit="1"/>
    </xf>
    <xf numFmtId="178" fontId="3" fillId="0" borderId="1" xfId="2" applyNumberFormat="1" applyFont="1" applyBorder="1" applyAlignment="1" applyProtection="1">
      <alignment horizontal="center" vertical="center" shrinkToFit="1"/>
    </xf>
    <xf numFmtId="0" fontId="3" fillId="0" borderId="51" xfId="2" applyFont="1" applyBorder="1" applyAlignment="1" applyProtection="1">
      <alignment horizontal="center" vertical="center" shrinkToFit="1"/>
    </xf>
    <xf numFmtId="0" fontId="3" fillId="0" borderId="29" xfId="2" applyFont="1" applyBorder="1" applyAlignment="1" applyProtection="1">
      <alignment horizontal="center" vertical="center" shrinkToFit="1"/>
    </xf>
    <xf numFmtId="0" fontId="3" fillId="0" borderId="51" xfId="2" applyFont="1" applyBorder="1" applyAlignment="1" applyProtection="1">
      <alignment horizontal="center" vertical="center" shrinkToFit="1"/>
    </xf>
    <xf numFmtId="178" fontId="3" fillId="0" borderId="1" xfId="2" applyNumberFormat="1" applyFont="1" applyBorder="1" applyAlignment="1" applyProtection="1">
      <alignment horizontal="center" vertical="center"/>
    </xf>
    <xf numFmtId="3" fontId="3" fillId="5" borderId="1" xfId="2" applyNumberFormat="1" applyFont="1" applyFill="1" applyBorder="1" applyAlignment="1" applyProtection="1">
      <alignment horizontal="center" vertical="center" shrinkToFit="1"/>
    </xf>
    <xf numFmtId="3" fontId="3" fillId="5" borderId="30" xfId="2" applyNumberFormat="1" applyFont="1" applyFill="1" applyBorder="1" applyAlignment="1" applyProtection="1">
      <alignment horizontal="center" vertical="center" shrinkToFit="1"/>
    </xf>
    <xf numFmtId="179" fontId="3" fillId="0" borderId="1" xfId="2" applyNumberFormat="1" applyFont="1" applyBorder="1" applyAlignment="1" applyProtection="1">
      <alignment horizontal="center" vertical="center" shrinkToFit="1"/>
    </xf>
    <xf numFmtId="0" fontId="3" fillId="3" borderId="51" xfId="2" applyFont="1" applyFill="1" applyBorder="1" applyAlignment="1" applyProtection="1">
      <alignment horizontal="center" vertical="center" shrinkToFit="1"/>
    </xf>
    <xf numFmtId="0" fontId="3" fillId="3" borderId="50" xfId="2" applyFont="1" applyFill="1" applyBorder="1" applyAlignment="1" applyProtection="1">
      <alignment horizontal="center" vertical="center" shrinkToFit="1"/>
    </xf>
    <xf numFmtId="0" fontId="3" fillId="2" borderId="29" xfId="2" applyFont="1" applyFill="1" applyBorder="1" applyAlignment="1" applyProtection="1">
      <alignment horizontal="center" vertical="center" wrapText="1"/>
    </xf>
    <xf numFmtId="0" fontId="3" fillId="2" borderId="51" xfId="2" applyFont="1" applyFill="1" applyBorder="1" applyAlignment="1" applyProtection="1">
      <alignment horizontal="center" vertical="center" wrapText="1"/>
    </xf>
    <xf numFmtId="0" fontId="3" fillId="2" borderId="50" xfId="2" applyFont="1" applyFill="1" applyBorder="1" applyAlignment="1" applyProtection="1">
      <alignment horizontal="center" vertical="center" wrapText="1"/>
    </xf>
    <xf numFmtId="0" fontId="3" fillId="2" borderId="55" xfId="2" applyFont="1" applyFill="1" applyBorder="1" applyAlignment="1" applyProtection="1">
      <alignment horizontal="center" vertical="center" wrapText="1"/>
    </xf>
    <xf numFmtId="179" fontId="3" fillId="0" borderId="1" xfId="2" applyNumberFormat="1" applyFont="1" applyBorder="1" applyAlignment="1" applyProtection="1">
      <alignment horizontal="center" vertical="center"/>
    </xf>
    <xf numFmtId="0" fontId="3" fillId="0" borderId="30" xfId="2" applyFont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" fillId="3" borderId="30" xfId="2" applyFont="1" applyFill="1" applyBorder="1" applyAlignment="1" applyProtection="1">
      <alignment horizontal="center" vertical="center" wrapText="1"/>
    </xf>
    <xf numFmtId="0" fontId="3" fillId="0" borderId="30" xfId="2" applyFont="1" applyBorder="1" applyAlignment="1" applyProtection="1">
      <alignment horizontal="center" vertical="center"/>
    </xf>
    <xf numFmtId="0" fontId="3" fillId="0" borderId="31" xfId="2" applyFont="1" applyBorder="1" applyAlignment="1" applyProtection="1">
      <alignment horizontal="center" vertical="center" shrinkToFit="1"/>
    </xf>
    <xf numFmtId="0" fontId="3" fillId="0" borderId="52" xfId="2" applyFont="1" applyBorder="1" applyAlignment="1" applyProtection="1">
      <alignment horizontal="center" vertical="center" shrinkToFit="1"/>
    </xf>
    <xf numFmtId="179" fontId="3" fillId="0" borderId="32" xfId="2" applyNumberFormat="1" applyFont="1" applyBorder="1" applyAlignment="1" applyProtection="1">
      <alignment horizontal="center" vertical="center" shrinkToFit="1"/>
    </xf>
    <xf numFmtId="0" fontId="11" fillId="0" borderId="0" xfId="2" applyFont="1" applyAlignment="1" applyProtection="1">
      <alignment horizontal="center" vertical="center"/>
      <protection locked="0"/>
    </xf>
    <xf numFmtId="178" fontId="11" fillId="5" borderId="2" xfId="2" applyNumberFormat="1" applyFont="1" applyFill="1" applyBorder="1" applyAlignment="1" applyProtection="1">
      <alignment horizontal="center" vertical="center" shrinkToFit="1"/>
      <protection locked="0"/>
    </xf>
    <xf numFmtId="178" fontId="11" fillId="5" borderId="2" xfId="2" applyNumberFormat="1" applyFont="1" applyFill="1" applyBorder="1" applyAlignment="1" applyProtection="1">
      <alignment horizontal="center" vertical="center"/>
      <protection locked="0"/>
    </xf>
    <xf numFmtId="178" fontId="11" fillId="5" borderId="4" xfId="2" applyNumberFormat="1" applyFont="1" applyFill="1" applyBorder="1" applyAlignment="1" applyProtection="1">
      <alignment horizontal="center" vertical="center" shrinkToFit="1"/>
      <protection locked="0"/>
    </xf>
    <xf numFmtId="178" fontId="11" fillId="5" borderId="4" xfId="2" applyNumberFormat="1" applyFont="1" applyFill="1" applyBorder="1" applyAlignment="1" applyProtection="1">
      <alignment horizontal="center" vertical="center"/>
      <protection locked="0"/>
    </xf>
    <xf numFmtId="179" fontId="11" fillId="5" borderId="2" xfId="2" applyNumberFormat="1" applyFont="1" applyFill="1" applyBorder="1" applyAlignment="1" applyProtection="1">
      <alignment horizontal="center" vertical="center" shrinkToFit="1"/>
      <protection locked="0"/>
    </xf>
    <xf numFmtId="179" fontId="11" fillId="5" borderId="2" xfId="2" applyNumberFormat="1" applyFont="1" applyFill="1" applyBorder="1" applyAlignment="1" applyProtection="1">
      <alignment horizontal="center" vertical="center"/>
      <protection locked="0"/>
    </xf>
    <xf numFmtId="179" fontId="11" fillId="5" borderId="4" xfId="2" applyNumberFormat="1" applyFont="1" applyFill="1" applyBorder="1" applyAlignment="1" applyProtection="1">
      <alignment horizontal="center" vertical="center" shrinkToFit="1"/>
      <protection locked="0"/>
    </xf>
    <xf numFmtId="179" fontId="11" fillId="5" borderId="2" xfId="3" applyNumberFormat="1" applyFont="1" applyFill="1" applyBorder="1" applyAlignment="1" applyProtection="1">
      <alignment horizontal="center" vertical="center" shrinkToFit="1"/>
      <protection locked="0"/>
    </xf>
    <xf numFmtId="178" fontId="11" fillId="5" borderId="2" xfId="3" applyNumberFormat="1" applyFont="1" applyFill="1" applyBorder="1" applyAlignment="1" applyProtection="1">
      <alignment horizontal="center" vertical="center" shrinkToFit="1"/>
      <protection locked="0"/>
    </xf>
    <xf numFmtId="178" fontId="11" fillId="0" borderId="2" xfId="2" applyNumberFormat="1" applyFont="1" applyBorder="1" applyAlignment="1" applyProtection="1">
      <alignment horizontal="center" vertical="center" wrapText="1"/>
      <protection locked="0"/>
    </xf>
    <xf numFmtId="178" fontId="11" fillId="0" borderId="4" xfId="2" applyNumberFormat="1" applyFont="1" applyBorder="1" applyAlignment="1" applyProtection="1">
      <alignment horizontal="center" vertical="center" wrapText="1"/>
      <protection locked="0"/>
    </xf>
    <xf numFmtId="178" fontId="11" fillId="5" borderId="6" xfId="2" applyNumberFormat="1" applyFont="1" applyFill="1" applyBorder="1" applyAlignment="1" applyProtection="1">
      <alignment horizontal="center" vertical="center" shrinkToFit="1"/>
      <protection locked="0"/>
    </xf>
    <xf numFmtId="178" fontId="11" fillId="5" borderId="6" xfId="3" applyNumberFormat="1" applyFont="1" applyFill="1" applyBorder="1" applyAlignment="1" applyProtection="1">
      <alignment horizontal="center" vertical="center" shrinkToFit="1"/>
      <protection locked="0"/>
    </xf>
    <xf numFmtId="178" fontId="11" fillId="0" borderId="6" xfId="2" applyNumberFormat="1" applyFont="1" applyBorder="1" applyAlignment="1" applyProtection="1">
      <alignment horizontal="center" vertical="center" wrapText="1"/>
      <protection locked="0"/>
    </xf>
    <xf numFmtId="178" fontId="11" fillId="0" borderId="7" xfId="2" applyNumberFormat="1" applyFont="1" applyBorder="1" applyAlignment="1" applyProtection="1">
      <alignment horizontal="center" vertical="center" wrapText="1"/>
      <protection locked="0"/>
    </xf>
    <xf numFmtId="0" fontId="11" fillId="0" borderId="0" xfId="2" applyFont="1" applyAlignment="1" applyProtection="1">
      <alignment horizontal="center" vertical="center"/>
    </xf>
    <xf numFmtId="0" fontId="3" fillId="0" borderId="13" xfId="2" applyFont="1" applyBorder="1" applyAlignment="1" applyProtection="1">
      <alignment horizontal="right" wrapText="1"/>
    </xf>
    <xf numFmtId="0" fontId="3" fillId="0" borderId="14" xfId="2" applyFont="1" applyBorder="1" applyAlignment="1" applyProtection="1">
      <alignment horizontal="right" wrapText="1"/>
    </xf>
    <xf numFmtId="0" fontId="3" fillId="0" borderId="15" xfId="2" applyFont="1" applyBorder="1" applyAlignment="1" applyProtection="1">
      <alignment horizontal="right" wrapText="1"/>
    </xf>
    <xf numFmtId="0" fontId="5" fillId="0" borderId="28" xfId="2" applyFont="1" applyBorder="1" applyAlignment="1" applyProtection="1">
      <alignment horizontal="center" vertical="center"/>
    </xf>
    <xf numFmtId="0" fontId="5" fillId="0" borderId="0" xfId="2" applyFont="1" applyBorder="1" applyAlignment="1" applyProtection="1">
      <alignment horizontal="center" vertical="center"/>
    </xf>
    <xf numFmtId="0" fontId="5" fillId="0" borderId="39" xfId="2" applyFont="1" applyBorder="1" applyAlignment="1" applyProtection="1">
      <alignment horizontal="center" vertical="center"/>
    </xf>
    <xf numFmtId="0" fontId="13" fillId="0" borderId="16" xfId="2" applyFont="1" applyBorder="1" applyAlignment="1" applyProtection="1">
      <alignment horizontal="center" vertical="center"/>
    </xf>
    <xf numFmtId="0" fontId="13" fillId="0" borderId="17" xfId="2" applyFont="1" applyBorder="1" applyAlignment="1" applyProtection="1">
      <alignment horizontal="center" vertical="center"/>
    </xf>
    <xf numFmtId="0" fontId="13" fillId="0" borderId="18" xfId="2" applyFont="1" applyBorder="1" applyAlignment="1" applyProtection="1">
      <alignment horizontal="center" vertical="center"/>
    </xf>
    <xf numFmtId="0" fontId="11" fillId="0" borderId="3" xfId="2" applyFont="1" applyBorder="1" applyAlignment="1" applyProtection="1">
      <alignment horizontal="center" vertical="center"/>
    </xf>
    <xf numFmtId="0" fontId="11" fillId="0" borderId="2" xfId="2" applyFont="1" applyBorder="1" applyAlignment="1" applyProtection="1">
      <alignment horizontal="center" vertical="center"/>
    </xf>
    <xf numFmtId="0" fontId="11" fillId="0" borderId="11" xfId="2" applyFont="1" applyBorder="1" applyAlignment="1" applyProtection="1">
      <alignment horizontal="center" vertical="center"/>
    </xf>
    <xf numFmtId="0" fontId="11" fillId="0" borderId="9" xfId="2" applyFont="1" applyBorder="1" applyAlignment="1" applyProtection="1">
      <alignment horizontal="center" vertical="center"/>
    </xf>
    <xf numFmtId="0" fontId="11" fillId="0" borderId="2" xfId="2" applyFont="1" applyBorder="1" applyAlignment="1" applyProtection="1">
      <alignment horizontal="center" vertical="center" wrapText="1"/>
    </xf>
    <xf numFmtId="0" fontId="11" fillId="0" borderId="4" xfId="2" applyFont="1" applyBorder="1" applyAlignment="1" applyProtection="1">
      <alignment horizontal="center" vertical="center" wrapText="1"/>
    </xf>
    <xf numFmtId="0" fontId="11" fillId="0" borderId="3" xfId="2" applyFont="1" applyBorder="1" applyAlignment="1" applyProtection="1">
      <alignment horizontal="center" vertical="center" wrapText="1"/>
    </xf>
    <xf numFmtId="0" fontId="11" fillId="0" borderId="11" xfId="2" applyFont="1" applyBorder="1" applyAlignment="1" applyProtection="1">
      <alignment horizontal="center" vertical="center" wrapText="1"/>
    </xf>
    <xf numFmtId="0" fontId="11" fillId="0" borderId="9" xfId="2" applyFont="1" applyBorder="1" applyAlignment="1" applyProtection="1">
      <alignment horizontal="center" vertical="center" wrapText="1"/>
    </xf>
    <xf numFmtId="0" fontId="11" fillId="0" borderId="8" xfId="2" applyFont="1" applyBorder="1" applyAlignment="1" applyProtection="1">
      <alignment horizontal="center" vertical="center" wrapText="1"/>
    </xf>
    <xf numFmtId="0" fontId="11" fillId="0" borderId="10" xfId="2" applyFont="1" applyBorder="1" applyAlignment="1" applyProtection="1">
      <alignment horizontal="center" vertical="center" wrapText="1"/>
    </xf>
    <xf numFmtId="0" fontId="11" fillId="3" borderId="3" xfId="2" applyFont="1" applyFill="1" applyBorder="1" applyAlignment="1" applyProtection="1">
      <alignment horizontal="center" vertical="center" wrapText="1"/>
    </xf>
    <xf numFmtId="0" fontId="11" fillId="3" borderId="2" xfId="2" applyFont="1" applyFill="1" applyBorder="1" applyAlignment="1" applyProtection="1">
      <alignment horizontal="center" vertical="center" wrapText="1"/>
    </xf>
    <xf numFmtId="0" fontId="11" fillId="3" borderId="11" xfId="2" applyFont="1" applyFill="1" applyBorder="1" applyAlignment="1" applyProtection="1">
      <alignment horizontal="center" vertical="center" wrapText="1"/>
    </xf>
    <xf numFmtId="0" fontId="11" fillId="3" borderId="9" xfId="2" applyFont="1" applyFill="1" applyBorder="1" applyAlignment="1" applyProtection="1">
      <alignment horizontal="center" vertical="center" wrapText="1"/>
    </xf>
    <xf numFmtId="0" fontId="11" fillId="3" borderId="8" xfId="2" applyFont="1" applyFill="1" applyBorder="1" applyAlignment="1" applyProtection="1">
      <alignment horizontal="center" vertical="center" wrapText="1"/>
    </xf>
    <xf numFmtId="0" fontId="11" fillId="3" borderId="10" xfId="2" applyFont="1" applyFill="1" applyBorder="1" applyAlignment="1" applyProtection="1">
      <alignment horizontal="center" vertical="center" wrapText="1"/>
    </xf>
    <xf numFmtId="0" fontId="11" fillId="0" borderId="9" xfId="2" applyFont="1" applyBorder="1" applyAlignment="1" applyProtection="1">
      <alignment horizontal="center" vertical="center" wrapText="1"/>
    </xf>
    <xf numFmtId="0" fontId="11" fillId="5" borderId="2" xfId="2" applyFont="1" applyFill="1" applyBorder="1" applyAlignment="1" applyProtection="1">
      <alignment horizontal="center" vertical="center" wrapText="1"/>
    </xf>
    <xf numFmtId="0" fontId="11" fillId="0" borderId="2" xfId="2" applyFont="1" applyBorder="1" applyAlignment="1" applyProtection="1">
      <alignment horizontal="center" vertical="center" wrapText="1"/>
    </xf>
    <xf numFmtId="0" fontId="11" fillId="5" borderId="4" xfId="2" applyFont="1" applyFill="1" applyBorder="1" applyAlignment="1" applyProtection="1">
      <alignment horizontal="center" vertical="center" wrapText="1"/>
    </xf>
    <xf numFmtId="0" fontId="11" fillId="0" borderId="3" xfId="2" applyFont="1" applyBorder="1" applyAlignment="1" applyProtection="1">
      <alignment horizontal="center" vertical="center" textRotation="180"/>
    </xf>
    <xf numFmtId="0" fontId="11" fillId="0" borderId="2" xfId="2" applyFont="1" applyBorder="1" applyAlignment="1" applyProtection="1">
      <alignment horizontal="center" vertical="center" wrapText="1" shrinkToFit="1"/>
    </xf>
    <xf numFmtId="178" fontId="11" fillId="0" borderId="9" xfId="2" applyNumberFormat="1" applyFont="1" applyBorder="1" applyAlignment="1" applyProtection="1">
      <alignment horizontal="center" vertical="center" shrinkToFit="1"/>
    </xf>
    <xf numFmtId="0" fontId="11" fillId="0" borderId="2" xfId="2" applyFont="1" applyBorder="1" applyAlignment="1" applyProtection="1">
      <alignment horizontal="center" vertical="center" shrinkToFit="1"/>
    </xf>
    <xf numFmtId="0" fontId="11" fillId="0" borderId="3" xfId="2" applyFont="1" applyBorder="1" applyAlignment="1" applyProtection="1">
      <alignment horizontal="center" vertical="center" shrinkToFit="1"/>
    </xf>
    <xf numFmtId="0" fontId="11" fillId="0" borderId="2" xfId="2" applyFont="1" applyBorder="1" applyAlignment="1" applyProtection="1">
      <alignment horizontal="center" vertical="center" shrinkToFit="1"/>
    </xf>
    <xf numFmtId="178" fontId="11" fillId="0" borderId="2" xfId="2" applyNumberFormat="1" applyFont="1" applyBorder="1" applyAlignment="1" applyProtection="1">
      <alignment horizontal="center" vertical="center" shrinkToFit="1"/>
    </xf>
    <xf numFmtId="178" fontId="11" fillId="0" borderId="2" xfId="3" applyNumberFormat="1" applyFont="1" applyFill="1" applyBorder="1" applyAlignment="1" applyProtection="1">
      <alignment horizontal="center" vertical="center"/>
    </xf>
    <xf numFmtId="0" fontId="11" fillId="3" borderId="9" xfId="2" applyFont="1" applyFill="1" applyBorder="1" applyAlignment="1" applyProtection="1">
      <alignment horizontal="center" vertical="center" shrinkToFit="1"/>
    </xf>
    <xf numFmtId="0" fontId="11" fillId="3" borderId="2" xfId="2" applyFont="1" applyFill="1" applyBorder="1" applyAlignment="1" applyProtection="1">
      <alignment horizontal="center" vertical="center" shrinkToFit="1"/>
    </xf>
    <xf numFmtId="0" fontId="11" fillId="3" borderId="4" xfId="2" applyFont="1" applyFill="1" applyBorder="1" applyAlignment="1" applyProtection="1">
      <alignment horizontal="center" vertical="center" wrapText="1"/>
    </xf>
    <xf numFmtId="179" fontId="11" fillId="0" borderId="9" xfId="2" applyNumberFormat="1" applyFont="1" applyBorder="1" applyAlignment="1" applyProtection="1">
      <alignment horizontal="center" vertical="center" shrinkToFit="1"/>
    </xf>
    <xf numFmtId="179" fontId="11" fillId="0" borderId="9" xfId="3" applyNumberFormat="1" applyFont="1" applyFill="1" applyBorder="1" applyAlignment="1" applyProtection="1">
      <alignment horizontal="center" vertical="center" shrinkToFit="1"/>
    </xf>
    <xf numFmtId="179" fontId="11" fillId="0" borderId="2" xfId="2" applyNumberFormat="1" applyFont="1" applyBorder="1" applyAlignment="1" applyProtection="1">
      <alignment horizontal="center" vertical="center"/>
    </xf>
    <xf numFmtId="179" fontId="11" fillId="0" borderId="2" xfId="2" applyNumberFormat="1" applyFont="1" applyBorder="1" applyAlignment="1" applyProtection="1">
      <alignment horizontal="center" vertical="center" shrinkToFit="1"/>
    </xf>
    <xf numFmtId="178" fontId="11" fillId="0" borderId="21" xfId="2" applyNumberFormat="1" applyFont="1" applyBorder="1" applyAlignment="1" applyProtection="1">
      <alignment horizontal="center" vertical="center" shrinkToFit="1"/>
    </xf>
    <xf numFmtId="178" fontId="11" fillId="0" borderId="2" xfId="3" applyNumberFormat="1" applyFont="1" applyFill="1" applyBorder="1" applyAlignment="1" applyProtection="1">
      <alignment horizontal="center" vertical="center" shrinkToFit="1"/>
    </xf>
    <xf numFmtId="178" fontId="11" fillId="0" borderId="6" xfId="3" applyNumberFormat="1" applyFont="1" applyFill="1" applyBorder="1" applyAlignment="1" applyProtection="1">
      <alignment horizontal="center" vertical="center" shrinkToFit="1"/>
    </xf>
    <xf numFmtId="0" fontId="11" fillId="0" borderId="53" xfId="2" applyFont="1" applyBorder="1" applyAlignment="1" applyProtection="1">
      <alignment horizontal="center" vertical="center"/>
    </xf>
    <xf numFmtId="0" fontId="11" fillId="0" borderId="54" xfId="2" applyFont="1" applyBorder="1" applyAlignment="1" applyProtection="1">
      <alignment horizontal="center" vertical="center"/>
    </xf>
    <xf numFmtId="0" fontId="11" fillId="0" borderId="23" xfId="2" applyFont="1" applyBorder="1" applyAlignment="1" applyProtection="1">
      <alignment horizontal="center" vertical="center" wrapText="1"/>
    </xf>
    <xf numFmtId="0" fontId="11" fillId="0" borderId="24" xfId="2" applyFont="1" applyBorder="1" applyAlignment="1" applyProtection="1">
      <alignment horizontal="center" vertical="center" wrapText="1"/>
    </xf>
    <xf numFmtId="0" fontId="3" fillId="0" borderId="3" xfId="2" applyFont="1" applyBorder="1" applyAlignment="1" applyProtection="1">
      <alignment horizontal="center" vertical="center" textRotation="180"/>
    </xf>
    <xf numFmtId="0" fontId="3" fillId="0" borderId="2" xfId="2" applyFont="1" applyBorder="1" applyAlignment="1" applyProtection="1">
      <alignment horizontal="center" vertical="center" wrapText="1" shrinkToFit="1"/>
    </xf>
    <xf numFmtId="0" fontId="3" fillId="0" borderId="2" xfId="2" applyFont="1" applyBorder="1" applyAlignment="1" applyProtection="1">
      <alignment horizontal="center" vertical="center" shrinkToFit="1"/>
    </xf>
    <xf numFmtId="0" fontId="3" fillId="0" borderId="3" xfId="2" applyFont="1" applyBorder="1" applyAlignment="1" applyProtection="1">
      <alignment horizontal="center" vertical="center" shrinkToFit="1"/>
    </xf>
    <xf numFmtId="0" fontId="3" fillId="0" borderId="2" xfId="2" applyFont="1" applyBorder="1" applyAlignment="1" applyProtection="1">
      <alignment horizontal="center" vertical="center" shrinkToFit="1"/>
    </xf>
    <xf numFmtId="178" fontId="11" fillId="5" borderId="6" xfId="2" applyNumberFormat="1" applyFont="1" applyFill="1" applyBorder="1" applyAlignment="1" applyProtection="1">
      <alignment horizontal="center" vertical="center"/>
      <protection locked="0"/>
    </xf>
    <xf numFmtId="178" fontId="11" fillId="5" borderId="7" xfId="2" applyNumberFormat="1" applyFont="1" applyFill="1" applyBorder="1" applyAlignment="1" applyProtection="1">
      <alignment horizontal="center" vertical="center" shrinkToFit="1"/>
      <protection locked="0"/>
    </xf>
    <xf numFmtId="0" fontId="2" fillId="0" borderId="0" xfId="2" applyFont="1" applyAlignment="1" applyProtection="1">
      <alignment horizontal="left" vertical="top"/>
    </xf>
    <xf numFmtId="0" fontId="3" fillId="0" borderId="27" xfId="2" applyFont="1" applyBorder="1" applyAlignment="1" applyProtection="1">
      <alignment horizontal="right" wrapText="1"/>
    </xf>
    <xf numFmtId="0" fontId="3" fillId="0" borderId="25" xfId="2" applyFont="1" applyBorder="1" applyAlignment="1" applyProtection="1">
      <alignment horizontal="right" wrapText="1"/>
    </xf>
    <xf numFmtId="0" fontId="3" fillId="0" borderId="26" xfId="2" applyFont="1" applyBorder="1" applyAlignment="1" applyProtection="1">
      <alignment horizontal="right" wrapText="1"/>
    </xf>
    <xf numFmtId="0" fontId="5" fillId="0" borderId="22" xfId="2" applyFont="1" applyBorder="1" applyAlignment="1" applyProtection="1">
      <alignment horizontal="center" vertical="center"/>
    </xf>
    <xf numFmtId="0" fontId="5" fillId="0" borderId="43" xfId="2" applyFont="1" applyBorder="1" applyAlignment="1" applyProtection="1">
      <alignment horizontal="center" vertical="center"/>
    </xf>
    <xf numFmtId="0" fontId="5" fillId="0" borderId="44" xfId="2" applyFont="1" applyBorder="1" applyAlignment="1" applyProtection="1">
      <alignment horizontal="center" vertical="center"/>
    </xf>
    <xf numFmtId="0" fontId="5" fillId="0" borderId="19" xfId="2" applyFont="1" applyBorder="1" applyAlignment="1" applyProtection="1">
      <alignment horizontal="center" vertical="center"/>
    </xf>
    <xf numFmtId="0" fontId="5" fillId="0" borderId="23" xfId="2" applyFont="1" applyBorder="1" applyAlignment="1" applyProtection="1">
      <alignment horizontal="center" vertical="center"/>
    </xf>
    <xf numFmtId="0" fontId="5" fillId="0" borderId="24" xfId="2" applyFont="1" applyBorder="1" applyAlignment="1" applyProtection="1">
      <alignment horizontal="center" vertical="center"/>
    </xf>
    <xf numFmtId="0" fontId="11" fillId="0" borderId="12" xfId="2" applyFont="1" applyBorder="1" applyAlignment="1" applyProtection="1">
      <alignment horizontal="center" vertical="center"/>
    </xf>
    <xf numFmtId="0" fontId="11" fillId="3" borderId="2" xfId="2" applyFont="1" applyFill="1" applyBorder="1" applyAlignment="1" applyProtection="1">
      <alignment horizontal="center" vertical="center" shrinkToFit="1"/>
    </xf>
    <xf numFmtId="0" fontId="11" fillId="3" borderId="4" xfId="2" applyFont="1" applyFill="1" applyBorder="1" applyAlignment="1" applyProtection="1">
      <alignment horizontal="center" vertical="center" shrinkToFit="1"/>
    </xf>
    <xf numFmtId="0" fontId="11" fillId="0" borderId="3" xfId="2" applyFont="1" applyBorder="1" applyAlignment="1" applyProtection="1">
      <alignment horizontal="center" vertical="center" wrapText="1"/>
    </xf>
    <xf numFmtId="0" fontId="3" fillId="0" borderId="5" xfId="2" applyFont="1" applyBorder="1" applyAlignment="1" applyProtection="1">
      <alignment horizontal="center" vertical="center" shrinkToFit="1"/>
    </xf>
    <xf numFmtId="0" fontId="3" fillId="0" borderId="6" xfId="2" applyFont="1" applyBorder="1" applyAlignment="1" applyProtection="1">
      <alignment horizontal="center" vertical="center" shrinkToFit="1"/>
    </xf>
    <xf numFmtId="178" fontId="11" fillId="0" borderId="6" xfId="2" applyNumberFormat="1" applyFont="1" applyBorder="1" applyAlignment="1" applyProtection="1">
      <alignment horizontal="center" vertical="center" shrinkToFit="1"/>
    </xf>
    <xf numFmtId="178" fontId="11" fillId="0" borderId="2" xfId="2" applyNumberFormat="1" applyFont="1" applyBorder="1" applyAlignment="1" applyProtection="1">
      <alignment horizontal="center" vertical="center"/>
    </xf>
    <xf numFmtId="178" fontId="11" fillId="0" borderId="6" xfId="2" applyNumberFormat="1" applyFont="1" applyBorder="1" applyAlignment="1" applyProtection="1">
      <alignment horizontal="center" vertical="center"/>
    </xf>
    <xf numFmtId="0" fontId="2" fillId="0" borderId="0" xfId="2" applyFont="1" applyAlignment="1" applyProtection="1">
      <alignment horizontal="center" vertical="center"/>
      <protection locked="0"/>
    </xf>
    <xf numFmtId="0" fontId="3" fillId="0" borderId="0" xfId="2" applyFont="1" applyAlignment="1" applyProtection="1">
      <alignment wrapText="1"/>
      <protection locked="0"/>
    </xf>
    <xf numFmtId="0" fontId="5" fillId="0" borderId="0" xfId="2" applyFont="1" applyAlignment="1" applyProtection="1">
      <alignment vertical="center"/>
      <protection locked="0"/>
    </xf>
    <xf numFmtId="179" fontId="3" fillId="5" borderId="2" xfId="2" applyNumberFormat="1" applyFont="1" applyFill="1" applyBorder="1" applyAlignment="1" applyProtection="1">
      <alignment horizontal="center" vertical="center" shrinkToFit="1"/>
      <protection locked="0"/>
    </xf>
    <xf numFmtId="179" fontId="2" fillId="5" borderId="2" xfId="2" applyNumberFormat="1" applyFont="1" applyFill="1" applyBorder="1" applyAlignment="1" applyProtection="1">
      <alignment horizontal="center" vertical="center"/>
      <protection locked="0"/>
    </xf>
    <xf numFmtId="179" fontId="3" fillId="5" borderId="4" xfId="2" applyNumberFormat="1" applyFont="1" applyFill="1" applyBorder="1" applyAlignment="1" applyProtection="1">
      <alignment horizontal="center" vertical="center" shrinkToFit="1"/>
      <protection locked="0"/>
    </xf>
    <xf numFmtId="178" fontId="3" fillId="5" borderId="2" xfId="2" applyNumberFormat="1" applyFont="1" applyFill="1" applyBorder="1" applyAlignment="1" applyProtection="1">
      <alignment horizontal="center" vertical="center" shrinkToFit="1"/>
      <protection locked="0"/>
    </xf>
    <xf numFmtId="178" fontId="2" fillId="5" borderId="2" xfId="2" applyNumberFormat="1" applyFont="1" applyFill="1" applyBorder="1" applyAlignment="1" applyProtection="1">
      <alignment horizontal="center" vertical="center"/>
      <protection locked="0"/>
    </xf>
    <xf numFmtId="178" fontId="3" fillId="5" borderId="4" xfId="2" applyNumberFormat="1" applyFont="1" applyFill="1" applyBorder="1" applyAlignment="1" applyProtection="1">
      <alignment horizontal="center" vertical="center" shrinkToFit="1"/>
      <protection locked="0"/>
    </xf>
    <xf numFmtId="178" fontId="3" fillId="5" borderId="6" xfId="2" applyNumberFormat="1" applyFont="1" applyFill="1" applyBorder="1" applyAlignment="1" applyProtection="1">
      <alignment horizontal="center" vertical="center" shrinkToFit="1"/>
      <protection locked="0"/>
    </xf>
    <xf numFmtId="178" fontId="2" fillId="5" borderId="6" xfId="2" applyNumberFormat="1" applyFont="1" applyFill="1" applyBorder="1" applyAlignment="1" applyProtection="1">
      <alignment horizontal="center" vertical="center"/>
      <protection locked="0"/>
    </xf>
    <xf numFmtId="178" fontId="3" fillId="5" borderId="7" xfId="2" applyNumberFormat="1" applyFont="1" applyFill="1" applyBorder="1" applyAlignment="1" applyProtection="1">
      <alignment horizontal="center" vertical="center" shrinkToFit="1"/>
      <protection locked="0"/>
    </xf>
    <xf numFmtId="0" fontId="2" fillId="0" borderId="0" xfId="2" applyFont="1" applyAlignment="1" applyProtection="1">
      <alignment horizontal="center" vertical="center"/>
    </xf>
    <xf numFmtId="0" fontId="2" fillId="0" borderId="19" xfId="2" applyFont="1" applyBorder="1" applyAlignment="1" applyProtection="1">
      <alignment horizontal="center" vertical="center"/>
    </xf>
    <xf numFmtId="0" fontId="2" fillId="0" borderId="23" xfId="2" applyFont="1" applyBorder="1" applyAlignment="1" applyProtection="1">
      <alignment horizontal="center" vertical="center"/>
    </xf>
    <xf numFmtId="0" fontId="2" fillId="0" borderId="24" xfId="2" applyFont="1" applyBorder="1" applyAlignment="1" applyProtection="1">
      <alignment horizontal="center" vertical="center"/>
    </xf>
    <xf numFmtId="0" fontId="2" fillId="0" borderId="12" xfId="2" applyFont="1" applyBorder="1" applyAlignment="1" applyProtection="1">
      <alignment vertical="center"/>
    </xf>
    <xf numFmtId="0" fontId="2" fillId="0" borderId="11" xfId="2" applyFont="1" applyBorder="1" applyAlignment="1" applyProtection="1">
      <alignment vertical="center"/>
    </xf>
    <xf numFmtId="0" fontId="2" fillId="0" borderId="11" xfId="2" applyFont="1" applyBorder="1" applyAlignment="1" applyProtection="1">
      <alignment horizontal="center" vertical="center"/>
    </xf>
    <xf numFmtId="0" fontId="2" fillId="0" borderId="9" xfId="2" applyFont="1" applyBorder="1" applyAlignment="1" applyProtection="1">
      <alignment horizontal="center" vertical="center"/>
    </xf>
    <xf numFmtId="0" fontId="2" fillId="0" borderId="2" xfId="2" applyFont="1" applyBorder="1" applyAlignment="1" applyProtection="1">
      <alignment horizontal="center" vertical="center" wrapText="1"/>
    </xf>
    <xf numFmtId="0" fontId="2" fillId="0" borderId="4" xfId="2" applyFont="1" applyBorder="1" applyAlignment="1" applyProtection="1">
      <alignment horizontal="center" vertical="center" wrapText="1"/>
    </xf>
    <xf numFmtId="0" fontId="3" fillId="0" borderId="12" xfId="2" applyFont="1" applyBorder="1" applyAlignment="1" applyProtection="1">
      <alignment horizontal="center" vertical="center" wrapText="1"/>
    </xf>
    <xf numFmtId="0" fontId="3" fillId="0" borderId="9" xfId="2" applyFont="1" applyBorder="1" applyAlignment="1" applyProtection="1">
      <alignment horizontal="center" vertical="center" wrapText="1"/>
    </xf>
    <xf numFmtId="0" fontId="2" fillId="0" borderId="8" xfId="2" applyFont="1" applyBorder="1" applyAlignment="1" applyProtection="1">
      <alignment horizontal="center" vertical="center" wrapText="1"/>
    </xf>
    <xf numFmtId="0" fontId="2" fillId="0" borderId="9" xfId="2" applyFont="1" applyBorder="1" applyAlignment="1" applyProtection="1">
      <alignment horizontal="center" vertical="center" wrapText="1"/>
    </xf>
    <xf numFmtId="0" fontId="3" fillId="0" borderId="2" xfId="2" applyFont="1" applyBorder="1" applyAlignment="1" applyProtection="1">
      <alignment horizontal="center" vertical="center" wrapText="1"/>
    </xf>
    <xf numFmtId="0" fontId="3" fillId="3" borderId="12" xfId="2" applyFont="1" applyFill="1" applyBorder="1" applyAlignment="1" applyProtection="1">
      <alignment horizontal="center" vertical="center" wrapText="1"/>
    </xf>
    <xf numFmtId="0" fontId="3" fillId="3" borderId="9" xfId="2" applyFont="1" applyFill="1" applyBorder="1" applyAlignment="1" applyProtection="1">
      <alignment horizontal="center" vertical="center" wrapText="1"/>
    </xf>
    <xf numFmtId="0" fontId="3" fillId="3" borderId="8" xfId="2" applyFont="1" applyFill="1" applyBorder="1" applyAlignment="1" applyProtection="1">
      <alignment horizontal="center" vertical="center"/>
    </xf>
    <xf numFmtId="0" fontId="3" fillId="3" borderId="9" xfId="2" applyFont="1" applyFill="1" applyBorder="1" applyAlignment="1" applyProtection="1">
      <alignment horizontal="center" vertical="center"/>
    </xf>
    <xf numFmtId="0" fontId="3" fillId="3" borderId="2" xfId="2" applyFont="1" applyFill="1" applyBorder="1" applyAlignment="1" applyProtection="1">
      <alignment horizontal="center" vertical="center" shrinkToFit="1"/>
    </xf>
    <xf numFmtId="0" fontId="3" fillId="3" borderId="4" xfId="2" applyFont="1" applyFill="1" applyBorder="1" applyAlignment="1" applyProtection="1">
      <alignment horizontal="center" vertical="center" shrinkToFit="1"/>
    </xf>
    <xf numFmtId="0" fontId="2" fillId="0" borderId="12" xfId="2" applyFont="1" applyBorder="1" applyAlignment="1" applyProtection="1">
      <alignment horizontal="center" vertical="center" wrapText="1"/>
    </xf>
    <xf numFmtId="0" fontId="2" fillId="0" borderId="12" xfId="2" applyFont="1" applyBorder="1" applyAlignment="1" applyProtection="1">
      <alignment horizontal="center" vertical="center" wrapText="1"/>
    </xf>
    <xf numFmtId="0" fontId="2" fillId="0" borderId="9" xfId="2" applyFont="1" applyBorder="1" applyAlignment="1" applyProtection="1">
      <alignment horizontal="center" vertical="center" wrapText="1"/>
    </xf>
    <xf numFmtId="0" fontId="2" fillId="0" borderId="2" xfId="2" applyFont="1" applyBorder="1" applyAlignment="1" applyProtection="1">
      <alignment horizontal="center" vertical="center" wrapText="1"/>
    </xf>
    <xf numFmtId="0" fontId="2" fillId="5" borderId="2" xfId="2" applyFont="1" applyFill="1" applyBorder="1" applyAlignment="1" applyProtection="1">
      <alignment horizontal="center" vertical="center" wrapText="1"/>
    </xf>
    <xf numFmtId="0" fontId="2" fillId="5" borderId="4" xfId="2" applyFont="1" applyFill="1" applyBorder="1" applyAlignment="1" applyProtection="1">
      <alignment horizontal="center" vertical="center" wrapText="1"/>
    </xf>
    <xf numFmtId="179" fontId="3" fillId="0" borderId="2" xfId="2" applyNumberFormat="1" applyFont="1" applyBorder="1" applyAlignment="1" applyProtection="1">
      <alignment horizontal="center" vertical="center" shrinkToFit="1"/>
    </xf>
    <xf numFmtId="179" fontId="2" fillId="0" borderId="2" xfId="2" applyNumberFormat="1" applyFont="1" applyBorder="1" applyAlignment="1" applyProtection="1">
      <alignment horizontal="center" vertical="center"/>
    </xf>
    <xf numFmtId="0" fontId="3" fillId="0" borderId="8" xfId="2" applyFont="1" applyBorder="1" applyAlignment="1" applyProtection="1">
      <alignment horizontal="center" vertical="center" wrapText="1"/>
    </xf>
    <xf numFmtId="0" fontId="3" fillId="0" borderId="10" xfId="2" applyFont="1" applyBorder="1" applyAlignment="1" applyProtection="1">
      <alignment horizontal="center" vertical="center" wrapText="1"/>
    </xf>
    <xf numFmtId="0" fontId="3" fillId="3" borderId="8" xfId="2" applyFont="1" applyFill="1" applyBorder="1" applyAlignment="1" applyProtection="1">
      <alignment horizontal="center" vertical="center" wrapText="1"/>
    </xf>
    <xf numFmtId="0" fontId="3" fillId="3" borderId="10" xfId="2" applyFont="1" applyFill="1" applyBorder="1" applyAlignment="1" applyProtection="1">
      <alignment horizontal="center" vertical="center" wrapText="1"/>
    </xf>
    <xf numFmtId="0" fontId="3" fillId="0" borderId="12" xfId="2" applyFont="1" applyBorder="1" applyAlignment="1" applyProtection="1">
      <alignment horizontal="center" vertical="center" wrapText="1"/>
    </xf>
    <xf numFmtId="0" fontId="3" fillId="0" borderId="9" xfId="2" applyFont="1" applyBorder="1" applyAlignment="1" applyProtection="1">
      <alignment horizontal="center" vertical="center" wrapText="1"/>
    </xf>
    <xf numFmtId="178" fontId="3" fillId="0" borderId="2" xfId="2" applyNumberFormat="1" applyFont="1" applyBorder="1" applyAlignment="1" applyProtection="1">
      <alignment horizontal="center" vertical="center" shrinkToFit="1"/>
    </xf>
    <xf numFmtId="178" fontId="3" fillId="0" borderId="6" xfId="2" applyNumberFormat="1" applyFont="1" applyBorder="1" applyAlignment="1" applyProtection="1">
      <alignment horizontal="center" vertical="center" shrinkToFit="1"/>
    </xf>
    <xf numFmtId="178" fontId="2" fillId="0" borderId="2" xfId="2" applyNumberFormat="1" applyFont="1" applyBorder="1" applyAlignment="1" applyProtection="1">
      <alignment horizontal="center" vertical="center"/>
    </xf>
    <xf numFmtId="178" fontId="2" fillId="0" borderId="6" xfId="2" applyNumberFormat="1" applyFont="1" applyBorder="1" applyAlignment="1" applyProtection="1">
      <alignment horizontal="center" vertical="center"/>
    </xf>
  </cellXfs>
  <cellStyles count="5">
    <cellStyle name="쉼표 [0]" xfId="1" builtinId="6"/>
    <cellStyle name="쉼표 [0] 2" xfId="3"/>
    <cellStyle name="표준" xfId="0" builtinId="0"/>
    <cellStyle name="표준 2" xfId="2"/>
    <cellStyle name="표준 3" xfId="4"/>
  </cellStyles>
  <dxfs count="0"/>
  <tableStyles count="0" defaultTableStyle="TableStyleMedium9" defaultPivotStyle="PivotStyleLight16"/>
  <colors>
    <mruColors>
      <color rgb="FFFFFFCC"/>
      <color rgb="FFDDDDDD"/>
      <color rgb="FFB8CCE2"/>
      <color rgb="FF82B7E2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6.jpeg"/><Relationship Id="rId18" Type="http://schemas.openxmlformats.org/officeDocument/2006/relationships/image" Target="../media/image171.jpeg"/><Relationship Id="rId26" Type="http://schemas.openxmlformats.org/officeDocument/2006/relationships/image" Target="../media/image177.jpeg"/><Relationship Id="rId39" Type="http://schemas.microsoft.com/office/2007/relationships/hdphoto" Target="../media/hdphoto23.wdp"/><Relationship Id="rId21" Type="http://schemas.openxmlformats.org/officeDocument/2006/relationships/image" Target="../media/image174.jpeg"/><Relationship Id="rId34" Type="http://schemas.microsoft.com/office/2007/relationships/hdphoto" Target="../media/hdphoto21.wdp"/><Relationship Id="rId42" Type="http://schemas.openxmlformats.org/officeDocument/2006/relationships/image" Target="../media/image187.png"/><Relationship Id="rId47" Type="http://schemas.microsoft.com/office/2007/relationships/hdphoto" Target="../media/hdphoto27.wdp"/><Relationship Id="rId50" Type="http://schemas.openxmlformats.org/officeDocument/2006/relationships/image" Target="../media/image192.jpeg"/><Relationship Id="rId7" Type="http://schemas.microsoft.com/office/2007/relationships/hdphoto" Target="../media/hdphoto16.wdp"/><Relationship Id="rId2" Type="http://schemas.openxmlformats.org/officeDocument/2006/relationships/image" Target="../media/image159.jpeg"/><Relationship Id="rId16" Type="http://schemas.openxmlformats.org/officeDocument/2006/relationships/image" Target="../media/image169.jpeg"/><Relationship Id="rId29" Type="http://schemas.openxmlformats.org/officeDocument/2006/relationships/image" Target="../media/image179.png"/><Relationship Id="rId11" Type="http://schemas.openxmlformats.org/officeDocument/2006/relationships/image" Target="../media/image164.jpeg"/><Relationship Id="rId24" Type="http://schemas.openxmlformats.org/officeDocument/2006/relationships/image" Target="../media/image176.jpeg"/><Relationship Id="rId32" Type="http://schemas.microsoft.com/office/2007/relationships/hdphoto" Target="../media/hdphoto20.wdp"/><Relationship Id="rId37" Type="http://schemas.microsoft.com/office/2007/relationships/hdphoto" Target="../media/hdphoto22.wdp"/><Relationship Id="rId40" Type="http://schemas.openxmlformats.org/officeDocument/2006/relationships/image" Target="../media/image186.jpeg"/><Relationship Id="rId45" Type="http://schemas.microsoft.com/office/2007/relationships/hdphoto" Target="../media/hdphoto26.wdp"/><Relationship Id="rId5" Type="http://schemas.microsoft.com/office/2007/relationships/hdphoto" Target="../media/hdphoto15.wdp"/><Relationship Id="rId15" Type="http://schemas.openxmlformats.org/officeDocument/2006/relationships/image" Target="../media/image168.jpeg"/><Relationship Id="rId23" Type="http://schemas.openxmlformats.org/officeDocument/2006/relationships/image" Target="../media/image1.png"/><Relationship Id="rId28" Type="http://schemas.openxmlformats.org/officeDocument/2006/relationships/image" Target="../media/image178.png"/><Relationship Id="rId36" Type="http://schemas.openxmlformats.org/officeDocument/2006/relationships/image" Target="../media/image184.jpeg"/><Relationship Id="rId49" Type="http://schemas.openxmlformats.org/officeDocument/2006/relationships/image" Target="../media/image191.jpeg"/><Relationship Id="rId10" Type="http://schemas.openxmlformats.org/officeDocument/2006/relationships/image" Target="../media/image163.jpeg"/><Relationship Id="rId19" Type="http://schemas.openxmlformats.org/officeDocument/2006/relationships/image" Target="../media/image172.jpeg"/><Relationship Id="rId31" Type="http://schemas.openxmlformats.org/officeDocument/2006/relationships/image" Target="../media/image181.jpeg"/><Relationship Id="rId44" Type="http://schemas.openxmlformats.org/officeDocument/2006/relationships/image" Target="../media/image188.png"/><Relationship Id="rId4" Type="http://schemas.openxmlformats.org/officeDocument/2006/relationships/image" Target="../media/image160.jpeg"/><Relationship Id="rId9" Type="http://schemas.microsoft.com/office/2007/relationships/hdphoto" Target="../media/hdphoto17.wdp"/><Relationship Id="rId14" Type="http://schemas.openxmlformats.org/officeDocument/2006/relationships/image" Target="../media/image167.jpeg"/><Relationship Id="rId22" Type="http://schemas.openxmlformats.org/officeDocument/2006/relationships/image" Target="../media/image175.png"/><Relationship Id="rId27" Type="http://schemas.microsoft.com/office/2007/relationships/hdphoto" Target="../media/hdphoto19.wdp"/><Relationship Id="rId30" Type="http://schemas.openxmlformats.org/officeDocument/2006/relationships/image" Target="../media/image180.jpeg"/><Relationship Id="rId35" Type="http://schemas.openxmlformats.org/officeDocument/2006/relationships/image" Target="../media/image183.jpeg"/><Relationship Id="rId43" Type="http://schemas.microsoft.com/office/2007/relationships/hdphoto" Target="../media/hdphoto25.wdp"/><Relationship Id="rId48" Type="http://schemas.openxmlformats.org/officeDocument/2006/relationships/image" Target="../media/image190.jpeg"/><Relationship Id="rId8" Type="http://schemas.openxmlformats.org/officeDocument/2006/relationships/image" Target="../media/image162.png"/><Relationship Id="rId51" Type="http://schemas.openxmlformats.org/officeDocument/2006/relationships/image" Target="../media/image193.jpeg"/><Relationship Id="rId3" Type="http://schemas.microsoft.com/office/2007/relationships/hdphoto" Target="../media/hdphoto14.wdp"/><Relationship Id="rId12" Type="http://schemas.openxmlformats.org/officeDocument/2006/relationships/image" Target="../media/image165.jpeg"/><Relationship Id="rId17" Type="http://schemas.openxmlformats.org/officeDocument/2006/relationships/image" Target="../media/image170.jpeg"/><Relationship Id="rId25" Type="http://schemas.microsoft.com/office/2007/relationships/hdphoto" Target="../media/hdphoto18.wdp"/><Relationship Id="rId33" Type="http://schemas.openxmlformats.org/officeDocument/2006/relationships/image" Target="../media/image182.jpeg"/><Relationship Id="rId38" Type="http://schemas.openxmlformats.org/officeDocument/2006/relationships/image" Target="../media/image185.jpeg"/><Relationship Id="rId46" Type="http://schemas.openxmlformats.org/officeDocument/2006/relationships/image" Target="../media/image189.jpeg"/><Relationship Id="rId20" Type="http://schemas.openxmlformats.org/officeDocument/2006/relationships/image" Target="../media/image173.jpeg"/><Relationship Id="rId41" Type="http://schemas.microsoft.com/office/2007/relationships/hdphoto" Target="../media/hdphoto24.wdp"/><Relationship Id="rId1" Type="http://schemas.openxmlformats.org/officeDocument/2006/relationships/image" Target="../media/image158.png"/><Relationship Id="rId6" Type="http://schemas.openxmlformats.org/officeDocument/2006/relationships/image" Target="../media/image161.png"/></Relationships>
</file>

<file path=xl/drawings/_rels/drawing11.xml.rels><?xml version="1.0" encoding="UTF-8" standalone="yes"?>
<Relationships xmlns="http://schemas.openxmlformats.org/package/2006/relationships"><Relationship Id="rId13" Type="http://schemas.microsoft.com/office/2007/relationships/hdphoto" Target="../media/hdphoto31.wdp"/><Relationship Id="rId18" Type="http://schemas.openxmlformats.org/officeDocument/2006/relationships/image" Target="../media/image206.jpeg"/><Relationship Id="rId26" Type="http://schemas.microsoft.com/office/2007/relationships/hdphoto" Target="../media/hdphoto36.wdp"/><Relationship Id="rId39" Type="http://schemas.openxmlformats.org/officeDocument/2006/relationships/image" Target="../media/image219.png"/><Relationship Id="rId21" Type="http://schemas.microsoft.com/office/2007/relationships/hdphoto" Target="../media/hdphoto34.wdp"/><Relationship Id="rId34" Type="http://schemas.openxmlformats.org/officeDocument/2006/relationships/image" Target="../media/image216.png"/><Relationship Id="rId42" Type="http://schemas.openxmlformats.org/officeDocument/2006/relationships/image" Target="../media/image221.png"/><Relationship Id="rId7" Type="http://schemas.microsoft.com/office/2007/relationships/hdphoto" Target="../media/hdphoto30.wdp"/><Relationship Id="rId2" Type="http://schemas.openxmlformats.org/officeDocument/2006/relationships/image" Target="../media/image195.jpeg"/><Relationship Id="rId16" Type="http://schemas.openxmlformats.org/officeDocument/2006/relationships/image" Target="../media/image205.jpeg"/><Relationship Id="rId29" Type="http://schemas.openxmlformats.org/officeDocument/2006/relationships/image" Target="../media/image212.jpeg"/><Relationship Id="rId1" Type="http://schemas.openxmlformats.org/officeDocument/2006/relationships/image" Target="../media/image194.png"/><Relationship Id="rId6" Type="http://schemas.openxmlformats.org/officeDocument/2006/relationships/image" Target="../media/image197.jpeg"/><Relationship Id="rId11" Type="http://schemas.openxmlformats.org/officeDocument/2006/relationships/image" Target="../media/image201.jpeg"/><Relationship Id="rId24" Type="http://schemas.openxmlformats.org/officeDocument/2006/relationships/image" Target="../media/image209.jpeg"/><Relationship Id="rId32" Type="http://schemas.openxmlformats.org/officeDocument/2006/relationships/image" Target="../media/image215.jpeg"/><Relationship Id="rId37" Type="http://schemas.openxmlformats.org/officeDocument/2006/relationships/image" Target="../media/image218.png"/><Relationship Id="rId40" Type="http://schemas.microsoft.com/office/2007/relationships/hdphoto" Target="../media/hdphoto40.wdp"/><Relationship Id="rId45" Type="http://schemas.openxmlformats.org/officeDocument/2006/relationships/image" Target="../media/image223.jpeg"/><Relationship Id="rId5" Type="http://schemas.microsoft.com/office/2007/relationships/hdphoto" Target="../media/hdphoto29.wdp"/><Relationship Id="rId15" Type="http://schemas.openxmlformats.org/officeDocument/2006/relationships/image" Target="../media/image204.png"/><Relationship Id="rId23" Type="http://schemas.microsoft.com/office/2007/relationships/hdphoto" Target="../media/hdphoto35.wdp"/><Relationship Id="rId28" Type="http://schemas.microsoft.com/office/2007/relationships/hdphoto" Target="../media/hdphoto37.wdp"/><Relationship Id="rId36" Type="http://schemas.openxmlformats.org/officeDocument/2006/relationships/image" Target="../media/image217.png"/><Relationship Id="rId10" Type="http://schemas.openxmlformats.org/officeDocument/2006/relationships/image" Target="../media/image200.jpeg"/><Relationship Id="rId19" Type="http://schemas.microsoft.com/office/2007/relationships/hdphoto" Target="../media/hdphoto33.wdp"/><Relationship Id="rId31" Type="http://schemas.openxmlformats.org/officeDocument/2006/relationships/image" Target="../media/image214.jpeg"/><Relationship Id="rId44" Type="http://schemas.microsoft.com/office/2007/relationships/hdphoto" Target="../media/hdphoto41.wdp"/><Relationship Id="rId4" Type="http://schemas.openxmlformats.org/officeDocument/2006/relationships/image" Target="../media/image196.jpeg"/><Relationship Id="rId9" Type="http://schemas.openxmlformats.org/officeDocument/2006/relationships/image" Target="../media/image199.jpeg"/><Relationship Id="rId14" Type="http://schemas.openxmlformats.org/officeDocument/2006/relationships/image" Target="../media/image203.png"/><Relationship Id="rId22" Type="http://schemas.openxmlformats.org/officeDocument/2006/relationships/image" Target="../media/image208.jpeg"/><Relationship Id="rId27" Type="http://schemas.openxmlformats.org/officeDocument/2006/relationships/image" Target="../media/image211.jpeg"/><Relationship Id="rId30" Type="http://schemas.openxmlformats.org/officeDocument/2006/relationships/image" Target="../media/image213.jpeg"/><Relationship Id="rId35" Type="http://schemas.microsoft.com/office/2007/relationships/hdphoto" Target="../media/hdphoto38.wdp"/><Relationship Id="rId43" Type="http://schemas.openxmlformats.org/officeDocument/2006/relationships/image" Target="../media/image222.jpeg"/><Relationship Id="rId8" Type="http://schemas.openxmlformats.org/officeDocument/2006/relationships/image" Target="../media/image198.jpeg"/><Relationship Id="rId3" Type="http://schemas.microsoft.com/office/2007/relationships/hdphoto" Target="../media/hdphoto28.wdp"/><Relationship Id="rId12" Type="http://schemas.openxmlformats.org/officeDocument/2006/relationships/image" Target="../media/image202.jpeg"/><Relationship Id="rId17" Type="http://schemas.microsoft.com/office/2007/relationships/hdphoto" Target="../media/hdphoto32.wdp"/><Relationship Id="rId25" Type="http://schemas.openxmlformats.org/officeDocument/2006/relationships/image" Target="../media/image210.jpeg"/><Relationship Id="rId33" Type="http://schemas.openxmlformats.org/officeDocument/2006/relationships/image" Target="../media/image1.png"/><Relationship Id="rId38" Type="http://schemas.microsoft.com/office/2007/relationships/hdphoto" Target="../media/hdphoto39.wdp"/><Relationship Id="rId46" Type="http://schemas.microsoft.com/office/2007/relationships/hdphoto" Target="../media/hdphoto42.wdp"/><Relationship Id="rId20" Type="http://schemas.openxmlformats.org/officeDocument/2006/relationships/image" Target="../media/image207.jpeg"/><Relationship Id="rId41" Type="http://schemas.openxmlformats.org/officeDocument/2006/relationships/image" Target="../media/image220.png"/></Relationships>
</file>

<file path=xl/drawings/_rels/drawing12.xml.rels><?xml version="1.0" encoding="UTF-8" standalone="yes"?>
<Relationships xmlns="http://schemas.openxmlformats.org/package/2006/relationships"><Relationship Id="rId8" Type="http://schemas.microsoft.com/office/2007/relationships/hdphoto" Target="../media/hdphoto45.wdp"/><Relationship Id="rId3" Type="http://schemas.microsoft.com/office/2007/relationships/hdphoto" Target="../media/hdphoto43.wdp"/><Relationship Id="rId7" Type="http://schemas.openxmlformats.org/officeDocument/2006/relationships/image" Target="../media/image228.png"/><Relationship Id="rId2" Type="http://schemas.openxmlformats.org/officeDocument/2006/relationships/image" Target="../media/image225.png"/><Relationship Id="rId1" Type="http://schemas.openxmlformats.org/officeDocument/2006/relationships/image" Target="../media/image224.jpeg"/><Relationship Id="rId6" Type="http://schemas.microsoft.com/office/2007/relationships/hdphoto" Target="../media/hdphoto44.wdp"/><Relationship Id="rId5" Type="http://schemas.openxmlformats.org/officeDocument/2006/relationships/image" Target="../media/image227.png"/><Relationship Id="rId4" Type="http://schemas.openxmlformats.org/officeDocument/2006/relationships/image" Target="../media/image226.jpeg"/><Relationship Id="rId9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5.jpeg"/><Relationship Id="rId13" Type="http://schemas.microsoft.com/office/2007/relationships/hdphoto" Target="../media/hdphoto49.wdp"/><Relationship Id="rId18" Type="http://schemas.openxmlformats.org/officeDocument/2006/relationships/image" Target="../media/image240.png"/><Relationship Id="rId3" Type="http://schemas.openxmlformats.org/officeDocument/2006/relationships/image" Target="../media/image231.jpeg"/><Relationship Id="rId21" Type="http://schemas.microsoft.com/office/2007/relationships/hdphoto" Target="../media/hdphoto53.wdp"/><Relationship Id="rId7" Type="http://schemas.microsoft.com/office/2007/relationships/hdphoto" Target="../media/hdphoto46.wdp"/><Relationship Id="rId12" Type="http://schemas.openxmlformats.org/officeDocument/2006/relationships/image" Target="../media/image237.png"/><Relationship Id="rId17" Type="http://schemas.microsoft.com/office/2007/relationships/hdphoto" Target="../media/hdphoto51.wdp"/><Relationship Id="rId2" Type="http://schemas.openxmlformats.org/officeDocument/2006/relationships/image" Target="../media/image230.jpeg"/><Relationship Id="rId16" Type="http://schemas.openxmlformats.org/officeDocument/2006/relationships/image" Target="../media/image239.jpeg"/><Relationship Id="rId20" Type="http://schemas.openxmlformats.org/officeDocument/2006/relationships/image" Target="../media/image241.jpeg"/><Relationship Id="rId1" Type="http://schemas.openxmlformats.org/officeDocument/2006/relationships/image" Target="../media/image229.jpeg"/><Relationship Id="rId6" Type="http://schemas.openxmlformats.org/officeDocument/2006/relationships/image" Target="../media/image234.jpeg"/><Relationship Id="rId11" Type="http://schemas.microsoft.com/office/2007/relationships/hdphoto" Target="../media/hdphoto48.wdp"/><Relationship Id="rId24" Type="http://schemas.openxmlformats.org/officeDocument/2006/relationships/image" Target="../media/image1.png"/><Relationship Id="rId5" Type="http://schemas.openxmlformats.org/officeDocument/2006/relationships/image" Target="../media/image233.jpeg"/><Relationship Id="rId15" Type="http://schemas.microsoft.com/office/2007/relationships/hdphoto" Target="../media/hdphoto50.wdp"/><Relationship Id="rId23" Type="http://schemas.microsoft.com/office/2007/relationships/hdphoto" Target="../media/hdphoto54.wdp"/><Relationship Id="rId10" Type="http://schemas.openxmlformats.org/officeDocument/2006/relationships/image" Target="../media/image236.jpeg"/><Relationship Id="rId19" Type="http://schemas.microsoft.com/office/2007/relationships/hdphoto" Target="../media/hdphoto52.wdp"/><Relationship Id="rId4" Type="http://schemas.openxmlformats.org/officeDocument/2006/relationships/image" Target="../media/image232.jpeg"/><Relationship Id="rId9" Type="http://schemas.microsoft.com/office/2007/relationships/hdphoto" Target="../media/hdphoto47.wdp"/><Relationship Id="rId14" Type="http://schemas.openxmlformats.org/officeDocument/2006/relationships/image" Target="../media/image238.png"/><Relationship Id="rId22" Type="http://schemas.openxmlformats.org/officeDocument/2006/relationships/image" Target="../media/image24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microsoft.com/office/2007/relationships/hdphoto" Target="../media/hdphoto1.wdp"/><Relationship Id="rId1" Type="http://schemas.openxmlformats.org/officeDocument/2006/relationships/image" Target="../media/image4.png"/><Relationship Id="rId6" Type="http://schemas.openxmlformats.org/officeDocument/2006/relationships/image" Target="../media/image8.jpeg"/><Relationship Id="rId11" Type="http://schemas.openxmlformats.org/officeDocument/2006/relationships/image" Target="../media/image11.png"/><Relationship Id="rId5" Type="http://schemas.openxmlformats.org/officeDocument/2006/relationships/image" Target="../media/image7.jpeg"/><Relationship Id="rId10" Type="http://schemas.openxmlformats.org/officeDocument/2006/relationships/image" Target="../media/image1.png"/><Relationship Id="rId4" Type="http://schemas.openxmlformats.org/officeDocument/2006/relationships/image" Target="../media/image6.jpeg"/><Relationship Id="rId9" Type="http://schemas.microsoft.com/office/2007/relationships/hdphoto" Target="../media/hdphoto2.wdp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3.png"/><Relationship Id="rId7" Type="http://schemas.openxmlformats.org/officeDocument/2006/relationships/image" Target="../media/image16.jpe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microsoft.com/office/2007/relationships/hdphoto" Target="../media/hdphoto3.wdp"/><Relationship Id="rId5" Type="http://schemas.openxmlformats.org/officeDocument/2006/relationships/image" Target="../media/image15.png"/><Relationship Id="rId4" Type="http://schemas.openxmlformats.org/officeDocument/2006/relationships/image" Target="../media/image14.jpeg"/><Relationship Id="rId9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13" Type="http://schemas.microsoft.com/office/2007/relationships/hdphoto" Target="../media/hdphoto6.wdp"/><Relationship Id="rId18" Type="http://schemas.openxmlformats.org/officeDocument/2006/relationships/image" Target="../media/image28.jpeg"/><Relationship Id="rId3" Type="http://schemas.openxmlformats.org/officeDocument/2006/relationships/image" Target="../media/image3.png"/><Relationship Id="rId7" Type="http://schemas.openxmlformats.org/officeDocument/2006/relationships/image" Target="../media/image22.png"/><Relationship Id="rId12" Type="http://schemas.openxmlformats.org/officeDocument/2006/relationships/image" Target="../media/image24.png"/><Relationship Id="rId17" Type="http://schemas.openxmlformats.org/officeDocument/2006/relationships/image" Target="../media/image27.jpeg"/><Relationship Id="rId2" Type="http://schemas.openxmlformats.org/officeDocument/2006/relationships/image" Target="../media/image18.png"/><Relationship Id="rId16" Type="http://schemas.microsoft.com/office/2007/relationships/hdphoto" Target="../media/hdphoto7.wdp"/><Relationship Id="rId1" Type="http://schemas.openxmlformats.org/officeDocument/2006/relationships/image" Target="../media/image1.png"/><Relationship Id="rId6" Type="http://schemas.openxmlformats.org/officeDocument/2006/relationships/image" Target="../media/image21.jpeg"/><Relationship Id="rId11" Type="http://schemas.microsoft.com/office/2007/relationships/hdphoto" Target="../media/hdphoto5.wdp"/><Relationship Id="rId5" Type="http://schemas.openxmlformats.org/officeDocument/2006/relationships/image" Target="../media/image20.jpeg"/><Relationship Id="rId15" Type="http://schemas.openxmlformats.org/officeDocument/2006/relationships/image" Target="../media/image26.png"/><Relationship Id="rId10" Type="http://schemas.openxmlformats.org/officeDocument/2006/relationships/image" Target="../media/image23.png"/><Relationship Id="rId4" Type="http://schemas.openxmlformats.org/officeDocument/2006/relationships/image" Target="../media/image19.png"/><Relationship Id="rId9" Type="http://schemas.openxmlformats.org/officeDocument/2006/relationships/image" Target="../media/image11.png"/><Relationship Id="rId14" Type="http://schemas.openxmlformats.org/officeDocument/2006/relationships/image" Target="../media/image25.jpeg"/></Relationships>
</file>

<file path=xl/drawings/_rels/drawing6.xml.rels><?xml version="1.0" encoding="UTF-8" standalone="yes"?>
<Relationships xmlns="http://schemas.openxmlformats.org/package/2006/relationships"><Relationship Id="rId8" Type="http://schemas.microsoft.com/office/2007/relationships/hdphoto" Target="../media/hdphoto10.wdp"/><Relationship Id="rId13" Type="http://schemas.openxmlformats.org/officeDocument/2006/relationships/image" Target="../media/image36.png"/><Relationship Id="rId18" Type="http://schemas.openxmlformats.org/officeDocument/2006/relationships/image" Target="../media/image40.png"/><Relationship Id="rId3" Type="http://schemas.microsoft.com/office/2007/relationships/hdphoto" Target="../media/hdphoto8.wdp"/><Relationship Id="rId7" Type="http://schemas.openxmlformats.org/officeDocument/2006/relationships/image" Target="../media/image32.png"/><Relationship Id="rId12" Type="http://schemas.openxmlformats.org/officeDocument/2006/relationships/image" Target="../media/image35.jpeg"/><Relationship Id="rId17" Type="http://schemas.openxmlformats.org/officeDocument/2006/relationships/image" Target="../media/image39.jpeg"/><Relationship Id="rId2" Type="http://schemas.openxmlformats.org/officeDocument/2006/relationships/image" Target="../media/image29.png"/><Relationship Id="rId16" Type="http://schemas.microsoft.com/office/2007/relationships/hdphoto" Target="../media/hdphoto12.wdp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microsoft.com/office/2007/relationships/hdphoto" Target="../media/hdphoto9.wdp"/><Relationship Id="rId11" Type="http://schemas.openxmlformats.org/officeDocument/2006/relationships/image" Target="../media/image34.jpeg"/><Relationship Id="rId5" Type="http://schemas.openxmlformats.org/officeDocument/2006/relationships/image" Target="../media/image31.png"/><Relationship Id="rId15" Type="http://schemas.openxmlformats.org/officeDocument/2006/relationships/image" Target="../media/image38.png"/><Relationship Id="rId10" Type="http://schemas.microsoft.com/office/2007/relationships/hdphoto" Target="../media/hdphoto11.wdp"/><Relationship Id="rId19" Type="http://schemas.microsoft.com/office/2007/relationships/hdphoto" Target="../media/hdphoto13.wdp"/><Relationship Id="rId4" Type="http://schemas.openxmlformats.org/officeDocument/2006/relationships/image" Target="../media/image30.png"/><Relationship Id="rId9" Type="http://schemas.openxmlformats.org/officeDocument/2006/relationships/image" Target="../media/image33.png"/><Relationship Id="rId14" Type="http://schemas.openxmlformats.org/officeDocument/2006/relationships/image" Target="../media/image37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2.jpeg"/><Relationship Id="rId18" Type="http://schemas.openxmlformats.org/officeDocument/2006/relationships/image" Target="../media/image57.jpeg"/><Relationship Id="rId26" Type="http://schemas.openxmlformats.org/officeDocument/2006/relationships/image" Target="../media/image65.jpeg"/><Relationship Id="rId39" Type="http://schemas.openxmlformats.org/officeDocument/2006/relationships/image" Target="../media/image78.jpeg"/><Relationship Id="rId21" Type="http://schemas.openxmlformats.org/officeDocument/2006/relationships/image" Target="../media/image60.png"/><Relationship Id="rId34" Type="http://schemas.openxmlformats.org/officeDocument/2006/relationships/image" Target="../media/image73.jpeg"/><Relationship Id="rId42" Type="http://schemas.openxmlformats.org/officeDocument/2006/relationships/image" Target="../media/image81.jpeg"/><Relationship Id="rId47" Type="http://schemas.openxmlformats.org/officeDocument/2006/relationships/image" Target="../media/image86.jpeg"/><Relationship Id="rId50" Type="http://schemas.openxmlformats.org/officeDocument/2006/relationships/image" Target="../media/image89.jpeg"/><Relationship Id="rId55" Type="http://schemas.openxmlformats.org/officeDocument/2006/relationships/image" Target="../media/image94.jpeg"/><Relationship Id="rId63" Type="http://schemas.openxmlformats.org/officeDocument/2006/relationships/image" Target="../media/image102.jpe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6" Type="http://schemas.openxmlformats.org/officeDocument/2006/relationships/image" Target="../media/image55.png"/><Relationship Id="rId29" Type="http://schemas.openxmlformats.org/officeDocument/2006/relationships/image" Target="../media/image68.jpeg"/><Relationship Id="rId11" Type="http://schemas.openxmlformats.org/officeDocument/2006/relationships/image" Target="../media/image50.png"/><Relationship Id="rId24" Type="http://schemas.openxmlformats.org/officeDocument/2006/relationships/image" Target="../media/image63.jpeg"/><Relationship Id="rId32" Type="http://schemas.openxmlformats.org/officeDocument/2006/relationships/image" Target="../media/image71.jpeg"/><Relationship Id="rId37" Type="http://schemas.openxmlformats.org/officeDocument/2006/relationships/image" Target="../media/image76.jpeg"/><Relationship Id="rId40" Type="http://schemas.openxmlformats.org/officeDocument/2006/relationships/image" Target="../media/image79.jpeg"/><Relationship Id="rId45" Type="http://schemas.openxmlformats.org/officeDocument/2006/relationships/image" Target="../media/image84.jpeg"/><Relationship Id="rId53" Type="http://schemas.openxmlformats.org/officeDocument/2006/relationships/image" Target="../media/image92.jpeg"/><Relationship Id="rId58" Type="http://schemas.openxmlformats.org/officeDocument/2006/relationships/image" Target="../media/image97.jpeg"/><Relationship Id="rId5" Type="http://schemas.openxmlformats.org/officeDocument/2006/relationships/image" Target="../media/image44.png"/><Relationship Id="rId61" Type="http://schemas.openxmlformats.org/officeDocument/2006/relationships/image" Target="../media/image100.jpeg"/><Relationship Id="rId19" Type="http://schemas.openxmlformats.org/officeDocument/2006/relationships/image" Target="../media/image58.jpeg"/><Relationship Id="rId14" Type="http://schemas.openxmlformats.org/officeDocument/2006/relationships/image" Target="../media/image53.jpeg"/><Relationship Id="rId22" Type="http://schemas.openxmlformats.org/officeDocument/2006/relationships/image" Target="../media/image61.jpeg"/><Relationship Id="rId27" Type="http://schemas.openxmlformats.org/officeDocument/2006/relationships/image" Target="../media/image66.jpeg"/><Relationship Id="rId30" Type="http://schemas.openxmlformats.org/officeDocument/2006/relationships/image" Target="../media/image69.jpeg"/><Relationship Id="rId35" Type="http://schemas.openxmlformats.org/officeDocument/2006/relationships/image" Target="../media/image74.jpeg"/><Relationship Id="rId43" Type="http://schemas.openxmlformats.org/officeDocument/2006/relationships/image" Target="../media/image82.jpeg"/><Relationship Id="rId48" Type="http://schemas.openxmlformats.org/officeDocument/2006/relationships/image" Target="../media/image87.jpeg"/><Relationship Id="rId56" Type="http://schemas.openxmlformats.org/officeDocument/2006/relationships/image" Target="../media/image95.jpeg"/><Relationship Id="rId64" Type="http://schemas.openxmlformats.org/officeDocument/2006/relationships/image" Target="../media/image103.jpeg"/><Relationship Id="rId8" Type="http://schemas.openxmlformats.org/officeDocument/2006/relationships/image" Target="../media/image47.jpeg"/><Relationship Id="rId51" Type="http://schemas.openxmlformats.org/officeDocument/2006/relationships/image" Target="../media/image90.jpeg"/><Relationship Id="rId3" Type="http://schemas.openxmlformats.org/officeDocument/2006/relationships/image" Target="../media/image42.png"/><Relationship Id="rId12" Type="http://schemas.openxmlformats.org/officeDocument/2006/relationships/image" Target="../media/image51.png"/><Relationship Id="rId17" Type="http://schemas.openxmlformats.org/officeDocument/2006/relationships/image" Target="../media/image56.jpeg"/><Relationship Id="rId25" Type="http://schemas.openxmlformats.org/officeDocument/2006/relationships/image" Target="../media/image64.jpeg"/><Relationship Id="rId33" Type="http://schemas.openxmlformats.org/officeDocument/2006/relationships/image" Target="../media/image72.jpeg"/><Relationship Id="rId38" Type="http://schemas.openxmlformats.org/officeDocument/2006/relationships/image" Target="../media/image77.jpeg"/><Relationship Id="rId46" Type="http://schemas.openxmlformats.org/officeDocument/2006/relationships/image" Target="../media/image85.jpeg"/><Relationship Id="rId59" Type="http://schemas.openxmlformats.org/officeDocument/2006/relationships/image" Target="../media/image98.jpeg"/><Relationship Id="rId20" Type="http://schemas.openxmlformats.org/officeDocument/2006/relationships/image" Target="../media/image59.jpeg"/><Relationship Id="rId41" Type="http://schemas.openxmlformats.org/officeDocument/2006/relationships/image" Target="../media/image80.jpeg"/><Relationship Id="rId54" Type="http://schemas.openxmlformats.org/officeDocument/2006/relationships/image" Target="../media/image93.jpeg"/><Relationship Id="rId62" Type="http://schemas.openxmlformats.org/officeDocument/2006/relationships/image" Target="../media/image101.jpeg"/><Relationship Id="rId1" Type="http://schemas.openxmlformats.org/officeDocument/2006/relationships/image" Target="../media/image1.png"/><Relationship Id="rId6" Type="http://schemas.openxmlformats.org/officeDocument/2006/relationships/image" Target="../media/image45.png"/><Relationship Id="rId15" Type="http://schemas.openxmlformats.org/officeDocument/2006/relationships/image" Target="../media/image54.png"/><Relationship Id="rId23" Type="http://schemas.openxmlformats.org/officeDocument/2006/relationships/image" Target="../media/image62.jpeg"/><Relationship Id="rId28" Type="http://schemas.openxmlformats.org/officeDocument/2006/relationships/image" Target="../media/image67.jpeg"/><Relationship Id="rId36" Type="http://schemas.openxmlformats.org/officeDocument/2006/relationships/image" Target="../media/image75.jpeg"/><Relationship Id="rId49" Type="http://schemas.openxmlformats.org/officeDocument/2006/relationships/image" Target="../media/image88.jpeg"/><Relationship Id="rId57" Type="http://schemas.openxmlformats.org/officeDocument/2006/relationships/image" Target="../media/image96.jpeg"/><Relationship Id="rId10" Type="http://schemas.openxmlformats.org/officeDocument/2006/relationships/image" Target="../media/image49.jpeg"/><Relationship Id="rId31" Type="http://schemas.openxmlformats.org/officeDocument/2006/relationships/image" Target="../media/image70.jpeg"/><Relationship Id="rId44" Type="http://schemas.openxmlformats.org/officeDocument/2006/relationships/image" Target="../media/image83.jpeg"/><Relationship Id="rId52" Type="http://schemas.openxmlformats.org/officeDocument/2006/relationships/image" Target="../media/image91.jpeg"/><Relationship Id="rId60" Type="http://schemas.openxmlformats.org/officeDocument/2006/relationships/image" Target="../media/image99.jpeg"/><Relationship Id="rId4" Type="http://schemas.openxmlformats.org/officeDocument/2006/relationships/image" Target="../media/image43.png"/><Relationship Id="rId9" Type="http://schemas.openxmlformats.org/officeDocument/2006/relationships/image" Target="../media/image48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jpeg"/><Relationship Id="rId13" Type="http://schemas.openxmlformats.org/officeDocument/2006/relationships/image" Target="../media/image115.jpeg"/><Relationship Id="rId3" Type="http://schemas.openxmlformats.org/officeDocument/2006/relationships/image" Target="../media/image105.jpeg"/><Relationship Id="rId7" Type="http://schemas.openxmlformats.org/officeDocument/2006/relationships/image" Target="../media/image109.jpeg"/><Relationship Id="rId12" Type="http://schemas.openxmlformats.org/officeDocument/2006/relationships/image" Target="../media/image114.jpeg"/><Relationship Id="rId2" Type="http://schemas.openxmlformats.org/officeDocument/2006/relationships/image" Target="../media/image104.jpeg"/><Relationship Id="rId1" Type="http://schemas.openxmlformats.org/officeDocument/2006/relationships/image" Target="../media/image1.png"/><Relationship Id="rId6" Type="http://schemas.openxmlformats.org/officeDocument/2006/relationships/image" Target="../media/image108.jpeg"/><Relationship Id="rId11" Type="http://schemas.openxmlformats.org/officeDocument/2006/relationships/image" Target="../media/image113.jpeg"/><Relationship Id="rId5" Type="http://schemas.openxmlformats.org/officeDocument/2006/relationships/image" Target="../media/image107.jpeg"/><Relationship Id="rId10" Type="http://schemas.openxmlformats.org/officeDocument/2006/relationships/image" Target="../media/image112.jpeg"/><Relationship Id="rId4" Type="http://schemas.openxmlformats.org/officeDocument/2006/relationships/image" Target="../media/image106.jpeg"/><Relationship Id="rId9" Type="http://schemas.openxmlformats.org/officeDocument/2006/relationships/image" Target="../media/image111.jpeg"/><Relationship Id="rId14" Type="http://schemas.openxmlformats.org/officeDocument/2006/relationships/image" Target="../media/image116.jpe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8.jpeg"/><Relationship Id="rId18" Type="http://schemas.openxmlformats.org/officeDocument/2006/relationships/image" Target="../media/image133.jpeg"/><Relationship Id="rId26" Type="http://schemas.openxmlformats.org/officeDocument/2006/relationships/image" Target="../media/image141.png"/><Relationship Id="rId39" Type="http://schemas.openxmlformats.org/officeDocument/2006/relationships/image" Target="../media/image154.jpeg"/><Relationship Id="rId21" Type="http://schemas.openxmlformats.org/officeDocument/2006/relationships/image" Target="../media/image136.png"/><Relationship Id="rId34" Type="http://schemas.openxmlformats.org/officeDocument/2006/relationships/image" Target="../media/image149.png"/><Relationship Id="rId42" Type="http://schemas.openxmlformats.org/officeDocument/2006/relationships/image" Target="../media/image157.jpeg"/><Relationship Id="rId7" Type="http://schemas.openxmlformats.org/officeDocument/2006/relationships/image" Target="../media/image122.png"/><Relationship Id="rId2" Type="http://schemas.openxmlformats.org/officeDocument/2006/relationships/image" Target="../media/image117.png"/><Relationship Id="rId16" Type="http://schemas.openxmlformats.org/officeDocument/2006/relationships/image" Target="../media/image131.jpeg"/><Relationship Id="rId20" Type="http://schemas.openxmlformats.org/officeDocument/2006/relationships/image" Target="../media/image135.png"/><Relationship Id="rId29" Type="http://schemas.openxmlformats.org/officeDocument/2006/relationships/image" Target="../media/image144.png"/><Relationship Id="rId41" Type="http://schemas.openxmlformats.org/officeDocument/2006/relationships/image" Target="../media/image156.jpeg"/><Relationship Id="rId1" Type="http://schemas.openxmlformats.org/officeDocument/2006/relationships/image" Target="../media/image1.png"/><Relationship Id="rId6" Type="http://schemas.openxmlformats.org/officeDocument/2006/relationships/image" Target="../media/image121.jpeg"/><Relationship Id="rId11" Type="http://schemas.openxmlformats.org/officeDocument/2006/relationships/image" Target="../media/image126.jpeg"/><Relationship Id="rId24" Type="http://schemas.openxmlformats.org/officeDocument/2006/relationships/image" Target="../media/image139.jpeg"/><Relationship Id="rId32" Type="http://schemas.openxmlformats.org/officeDocument/2006/relationships/image" Target="../media/image147.png"/><Relationship Id="rId37" Type="http://schemas.openxmlformats.org/officeDocument/2006/relationships/image" Target="../media/image152.jpeg"/><Relationship Id="rId40" Type="http://schemas.openxmlformats.org/officeDocument/2006/relationships/image" Target="../media/image155.jpeg"/><Relationship Id="rId5" Type="http://schemas.openxmlformats.org/officeDocument/2006/relationships/image" Target="../media/image120.png"/><Relationship Id="rId15" Type="http://schemas.openxmlformats.org/officeDocument/2006/relationships/image" Target="../media/image130.jpeg"/><Relationship Id="rId23" Type="http://schemas.openxmlformats.org/officeDocument/2006/relationships/image" Target="../media/image138.jpeg"/><Relationship Id="rId28" Type="http://schemas.openxmlformats.org/officeDocument/2006/relationships/image" Target="../media/image143.jpeg"/><Relationship Id="rId36" Type="http://schemas.openxmlformats.org/officeDocument/2006/relationships/image" Target="../media/image151.png"/><Relationship Id="rId10" Type="http://schemas.openxmlformats.org/officeDocument/2006/relationships/image" Target="../media/image125.png"/><Relationship Id="rId19" Type="http://schemas.openxmlformats.org/officeDocument/2006/relationships/image" Target="../media/image134.jpeg"/><Relationship Id="rId31" Type="http://schemas.openxmlformats.org/officeDocument/2006/relationships/image" Target="../media/image146.jpeg"/><Relationship Id="rId4" Type="http://schemas.openxmlformats.org/officeDocument/2006/relationships/image" Target="../media/image119.png"/><Relationship Id="rId9" Type="http://schemas.openxmlformats.org/officeDocument/2006/relationships/image" Target="../media/image124.jpeg"/><Relationship Id="rId14" Type="http://schemas.openxmlformats.org/officeDocument/2006/relationships/image" Target="../media/image129.jpeg"/><Relationship Id="rId22" Type="http://schemas.openxmlformats.org/officeDocument/2006/relationships/image" Target="../media/image137.jpeg"/><Relationship Id="rId27" Type="http://schemas.openxmlformats.org/officeDocument/2006/relationships/image" Target="../media/image142.png"/><Relationship Id="rId30" Type="http://schemas.openxmlformats.org/officeDocument/2006/relationships/image" Target="../media/image145.png"/><Relationship Id="rId35" Type="http://schemas.openxmlformats.org/officeDocument/2006/relationships/image" Target="../media/image150.png"/><Relationship Id="rId8" Type="http://schemas.openxmlformats.org/officeDocument/2006/relationships/image" Target="../media/image123.png"/><Relationship Id="rId3" Type="http://schemas.openxmlformats.org/officeDocument/2006/relationships/image" Target="../media/image118.png"/><Relationship Id="rId12" Type="http://schemas.openxmlformats.org/officeDocument/2006/relationships/image" Target="../media/image127.jpeg"/><Relationship Id="rId17" Type="http://schemas.openxmlformats.org/officeDocument/2006/relationships/image" Target="../media/image132.jpeg"/><Relationship Id="rId25" Type="http://schemas.openxmlformats.org/officeDocument/2006/relationships/image" Target="../media/image140.png"/><Relationship Id="rId33" Type="http://schemas.openxmlformats.org/officeDocument/2006/relationships/image" Target="../media/image148.png"/><Relationship Id="rId38" Type="http://schemas.openxmlformats.org/officeDocument/2006/relationships/image" Target="../media/image1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56006</xdr:colOff>
      <xdr:row>0</xdr:row>
      <xdr:rowOff>133350</xdr:rowOff>
    </xdr:from>
    <xdr:to>
      <xdr:col>3</xdr:col>
      <xdr:colOff>455469</xdr:colOff>
      <xdr:row>2</xdr:row>
      <xdr:rowOff>21603</xdr:rowOff>
    </xdr:to>
    <xdr:pic>
      <xdr:nvPicPr>
        <xdr:cNvPr id="2" name="그림 1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656" y="133350"/>
          <a:ext cx="1294813" cy="5073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655186</xdr:colOff>
      <xdr:row>10</xdr:row>
      <xdr:rowOff>53805</xdr:rowOff>
    </xdr:from>
    <xdr:ext cx="848359" cy="531200"/>
    <xdr:pic>
      <xdr:nvPicPr>
        <xdr:cNvPr id="2" name="image155.png">
          <a:extLst>
            <a:ext uri="{FF2B5EF4-FFF2-40B4-BE49-F238E27FC236}">
              <a16:creationId xmlns="" xmlns:a16="http://schemas.microsoft.com/office/drawing/2014/main" id="{97430583-D8CE-4CC0-8774-A94CEDEAC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137741" y="781050"/>
          <a:ext cx="531200" cy="848359"/>
        </a:xfrm>
        <a:prstGeom prst="rect">
          <a:avLst/>
        </a:prstGeom>
      </xdr:spPr>
    </xdr:pic>
    <xdr:clientData/>
  </xdr:oneCellAnchor>
  <xdr:oneCellAnchor>
    <xdr:from>
      <xdr:col>7</xdr:col>
      <xdr:colOff>923925</xdr:colOff>
      <xdr:row>10</xdr:row>
      <xdr:rowOff>30771</xdr:rowOff>
    </xdr:from>
    <xdr:ext cx="303419" cy="578830"/>
    <xdr:pic>
      <xdr:nvPicPr>
        <xdr:cNvPr id="3" name="image156.jpeg">
          <a:extLst>
            <a:ext uri="{FF2B5EF4-FFF2-40B4-BE49-F238E27FC236}">
              <a16:creationId xmlns="" xmlns:a16="http://schemas.microsoft.com/office/drawing/2014/main" id="{BD72FCC0-1C13-47A2-AA77-C4C392A441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1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652" t="6737" r="12847" b="4011"/>
        <a:stretch/>
      </xdr:blipFill>
      <xdr:spPr>
        <a:xfrm>
          <a:off x="5476875" y="716571"/>
          <a:ext cx="303419" cy="578830"/>
        </a:xfrm>
        <a:prstGeom prst="rect">
          <a:avLst/>
        </a:prstGeom>
      </xdr:spPr>
    </xdr:pic>
    <xdr:clientData/>
  </xdr:oneCellAnchor>
  <xdr:oneCellAnchor>
    <xdr:from>
      <xdr:col>9</xdr:col>
      <xdr:colOff>895349</xdr:colOff>
      <xdr:row>10</xdr:row>
      <xdr:rowOff>31466</xdr:rowOff>
    </xdr:from>
    <xdr:ext cx="314325" cy="578134"/>
    <xdr:pic>
      <xdr:nvPicPr>
        <xdr:cNvPr id="4" name="image157.jpeg">
          <a:extLst>
            <a:ext uri="{FF2B5EF4-FFF2-40B4-BE49-F238E27FC236}">
              <a16:creationId xmlns="" xmlns:a16="http://schemas.microsoft.com/office/drawing/2014/main" id="{BFEAF539-58BC-47DD-86E0-CD18B03F5D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1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114" t="8564" r="14985" b="5223"/>
        <a:stretch/>
      </xdr:blipFill>
      <xdr:spPr>
        <a:xfrm>
          <a:off x="7600949" y="717266"/>
          <a:ext cx="314325" cy="578134"/>
        </a:xfrm>
        <a:prstGeom prst="rect">
          <a:avLst/>
        </a:prstGeom>
      </xdr:spPr>
    </xdr:pic>
    <xdr:clientData/>
  </xdr:oneCellAnchor>
  <xdr:oneCellAnchor>
    <xdr:from>
      <xdr:col>11</xdr:col>
      <xdr:colOff>927328</xdr:colOff>
      <xdr:row>10</xdr:row>
      <xdr:rowOff>26813</xdr:rowOff>
    </xdr:from>
    <xdr:ext cx="329972" cy="574024"/>
    <xdr:pic>
      <xdr:nvPicPr>
        <xdr:cNvPr id="5" name="image158.png">
          <a:extLst>
            <a:ext uri="{FF2B5EF4-FFF2-40B4-BE49-F238E27FC236}">
              <a16:creationId xmlns="" xmlns:a16="http://schemas.microsoft.com/office/drawing/2014/main" id="{59E94761-A3CC-4318-8FB2-63137CBEE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1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5578" y="712613"/>
          <a:ext cx="329972" cy="574024"/>
        </a:xfrm>
        <a:prstGeom prst="rect">
          <a:avLst/>
        </a:prstGeom>
      </xdr:spPr>
    </xdr:pic>
    <xdr:clientData/>
  </xdr:oneCellAnchor>
  <xdr:oneCellAnchor>
    <xdr:from>
      <xdr:col>13</xdr:col>
      <xdr:colOff>912200</xdr:colOff>
      <xdr:row>10</xdr:row>
      <xdr:rowOff>29401</xdr:rowOff>
    </xdr:from>
    <xdr:ext cx="345100" cy="592010"/>
    <xdr:pic>
      <xdr:nvPicPr>
        <xdr:cNvPr id="6" name="image159.png">
          <a:extLst>
            <a:ext uri="{FF2B5EF4-FFF2-40B4-BE49-F238E27FC236}">
              <a16:creationId xmlns="" xmlns:a16="http://schemas.microsoft.com/office/drawing/2014/main" id="{F8234608-9D97-43C9-8488-E2A664D7D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1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3100" y="715201"/>
          <a:ext cx="345100" cy="592010"/>
        </a:xfrm>
        <a:prstGeom prst="rect">
          <a:avLst/>
        </a:prstGeom>
      </xdr:spPr>
    </xdr:pic>
    <xdr:clientData/>
  </xdr:oneCellAnchor>
  <xdr:oneCellAnchor>
    <xdr:from>
      <xdr:col>3</xdr:col>
      <xdr:colOff>878521</xdr:colOff>
      <xdr:row>19</xdr:row>
      <xdr:rowOff>68833</xdr:rowOff>
    </xdr:from>
    <xdr:ext cx="435929" cy="532493"/>
    <xdr:pic>
      <xdr:nvPicPr>
        <xdr:cNvPr id="7" name="image160.jpeg">
          <a:extLst>
            <a:ext uri="{FF2B5EF4-FFF2-40B4-BE49-F238E27FC236}">
              <a16:creationId xmlns="" xmlns:a16="http://schemas.microsoft.com/office/drawing/2014/main" id="{68CF2798-3F9B-4161-86D7-71AE2FEE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2496" y="2954908"/>
          <a:ext cx="435929" cy="532493"/>
        </a:xfrm>
        <a:prstGeom prst="rect">
          <a:avLst/>
        </a:prstGeom>
      </xdr:spPr>
    </xdr:pic>
    <xdr:clientData/>
  </xdr:oneCellAnchor>
  <xdr:oneCellAnchor>
    <xdr:from>
      <xdr:col>5</xdr:col>
      <xdr:colOff>845540</xdr:colOff>
      <xdr:row>19</xdr:row>
      <xdr:rowOff>30734</xdr:rowOff>
    </xdr:from>
    <xdr:ext cx="478436" cy="550291"/>
    <xdr:pic>
      <xdr:nvPicPr>
        <xdr:cNvPr id="8" name="image161.jpeg">
          <a:extLst>
            <a:ext uri="{FF2B5EF4-FFF2-40B4-BE49-F238E27FC236}">
              <a16:creationId xmlns="" xmlns:a16="http://schemas.microsoft.com/office/drawing/2014/main" id="{08DBB403-FF63-4118-8D12-46701B995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840" y="2716784"/>
          <a:ext cx="478436" cy="550291"/>
        </a:xfrm>
        <a:prstGeom prst="rect">
          <a:avLst/>
        </a:prstGeom>
      </xdr:spPr>
    </xdr:pic>
    <xdr:clientData/>
  </xdr:oneCellAnchor>
  <xdr:oneCellAnchor>
    <xdr:from>
      <xdr:col>7</xdr:col>
      <xdr:colOff>626426</xdr:colOff>
      <xdr:row>19</xdr:row>
      <xdr:rowOff>57149</xdr:rowOff>
    </xdr:from>
    <xdr:ext cx="968154" cy="493077"/>
    <xdr:pic>
      <xdr:nvPicPr>
        <xdr:cNvPr id="9" name="image162.jpeg">
          <a:extLst>
            <a:ext uri="{FF2B5EF4-FFF2-40B4-BE49-F238E27FC236}">
              <a16:creationId xmlns="" xmlns:a16="http://schemas.microsoft.com/office/drawing/2014/main" id="{7BCCBC20-63ED-4A5B-859A-893C675BAD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69" r="11874"/>
        <a:stretch/>
      </xdr:blipFill>
      <xdr:spPr>
        <a:xfrm rot="16200000">
          <a:off x="5416914" y="2505661"/>
          <a:ext cx="493077" cy="968154"/>
        </a:xfrm>
        <a:prstGeom prst="rect">
          <a:avLst/>
        </a:prstGeom>
      </xdr:spPr>
    </xdr:pic>
    <xdr:clientData/>
  </xdr:oneCellAnchor>
  <xdr:oneCellAnchor>
    <xdr:from>
      <xdr:col>9</xdr:col>
      <xdr:colOff>285750</xdr:colOff>
      <xdr:row>19</xdr:row>
      <xdr:rowOff>71690</xdr:rowOff>
    </xdr:from>
    <xdr:ext cx="1581375" cy="490283"/>
    <xdr:pic>
      <xdr:nvPicPr>
        <xdr:cNvPr id="10" name="image163.jpeg">
          <a:extLst>
            <a:ext uri="{FF2B5EF4-FFF2-40B4-BE49-F238E27FC236}">
              <a16:creationId xmlns="" xmlns:a16="http://schemas.microsoft.com/office/drawing/2014/main" id="{66DCB9CC-7171-4B05-8BDD-DCF1CA624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536896" y="2212194"/>
          <a:ext cx="490283" cy="1581375"/>
        </a:xfrm>
        <a:prstGeom prst="rect">
          <a:avLst/>
        </a:prstGeom>
      </xdr:spPr>
    </xdr:pic>
    <xdr:clientData/>
  </xdr:oneCellAnchor>
  <xdr:oneCellAnchor>
    <xdr:from>
      <xdr:col>9</xdr:col>
      <xdr:colOff>263659</xdr:colOff>
      <xdr:row>28</xdr:row>
      <xdr:rowOff>85728</xdr:rowOff>
    </xdr:from>
    <xdr:ext cx="1627533" cy="438147"/>
    <xdr:pic>
      <xdr:nvPicPr>
        <xdr:cNvPr id="11" name="image164.jpeg">
          <a:extLst>
            <a:ext uri="{FF2B5EF4-FFF2-40B4-BE49-F238E27FC236}">
              <a16:creationId xmlns="" xmlns:a16="http://schemas.microsoft.com/office/drawing/2014/main" id="{EFD870DD-D5C6-4655-8D63-A57212CF80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2" r="13629"/>
        <a:stretch/>
      </xdr:blipFill>
      <xdr:spPr>
        <a:xfrm rot="16200000">
          <a:off x="7563952" y="4177335"/>
          <a:ext cx="438147" cy="1627533"/>
        </a:xfrm>
        <a:prstGeom prst="rect">
          <a:avLst/>
        </a:prstGeom>
      </xdr:spPr>
    </xdr:pic>
    <xdr:clientData/>
  </xdr:oneCellAnchor>
  <xdr:oneCellAnchor>
    <xdr:from>
      <xdr:col>5</xdr:col>
      <xdr:colOff>857860</xdr:colOff>
      <xdr:row>28</xdr:row>
      <xdr:rowOff>19050</xdr:rowOff>
    </xdr:from>
    <xdr:ext cx="439298" cy="590550"/>
    <xdr:pic>
      <xdr:nvPicPr>
        <xdr:cNvPr id="12" name="image165.jpeg">
          <a:extLst>
            <a:ext uri="{FF2B5EF4-FFF2-40B4-BE49-F238E27FC236}">
              <a16:creationId xmlns="" xmlns:a16="http://schemas.microsoft.com/office/drawing/2014/main" id="{E7ACEC13-7B41-423E-8FA3-C2DE1DFD9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67"/>
        <a:stretch/>
      </xdr:blipFill>
      <xdr:spPr>
        <a:xfrm>
          <a:off x="3258160" y="4705350"/>
          <a:ext cx="439298" cy="590550"/>
        </a:xfrm>
        <a:prstGeom prst="rect">
          <a:avLst/>
        </a:prstGeom>
      </xdr:spPr>
    </xdr:pic>
    <xdr:clientData/>
  </xdr:oneCellAnchor>
  <xdr:oneCellAnchor>
    <xdr:from>
      <xdr:col>11</xdr:col>
      <xdr:colOff>264783</xdr:colOff>
      <xdr:row>28</xdr:row>
      <xdr:rowOff>114795</xdr:rowOff>
    </xdr:from>
    <xdr:ext cx="1639269" cy="428130"/>
    <xdr:pic>
      <xdr:nvPicPr>
        <xdr:cNvPr id="13" name="image166.jpeg">
          <a:extLst>
            <a:ext uri="{FF2B5EF4-FFF2-40B4-BE49-F238E27FC236}">
              <a16:creationId xmlns="" xmlns:a16="http://schemas.microsoft.com/office/drawing/2014/main" id="{6FE1A6EA-877C-41C5-BE20-E74A6A447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728603" y="4195525"/>
          <a:ext cx="428130" cy="1639269"/>
        </a:xfrm>
        <a:prstGeom prst="rect">
          <a:avLst/>
        </a:prstGeom>
      </xdr:spPr>
    </xdr:pic>
    <xdr:clientData/>
  </xdr:oneCellAnchor>
  <xdr:oneCellAnchor>
    <xdr:from>
      <xdr:col>13</xdr:col>
      <xdr:colOff>492954</xdr:colOff>
      <xdr:row>28</xdr:row>
      <xdr:rowOff>33426</xdr:rowOff>
    </xdr:from>
    <xdr:ext cx="1164400" cy="566966"/>
    <xdr:pic>
      <xdr:nvPicPr>
        <xdr:cNvPr id="14" name="image167.jpeg">
          <a:extLst>
            <a:ext uri="{FF2B5EF4-FFF2-40B4-BE49-F238E27FC236}">
              <a16:creationId xmlns="" xmlns:a16="http://schemas.microsoft.com/office/drawing/2014/main" id="{1760F630-96EA-424A-ACFD-F708370D97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99" r="20200"/>
        <a:stretch/>
      </xdr:blipFill>
      <xdr:spPr>
        <a:xfrm rot="16200000">
          <a:off x="11802571" y="4421009"/>
          <a:ext cx="566966" cy="1164400"/>
        </a:xfrm>
        <a:prstGeom prst="rect">
          <a:avLst/>
        </a:prstGeom>
      </xdr:spPr>
    </xdr:pic>
    <xdr:clientData/>
  </xdr:oneCellAnchor>
  <xdr:oneCellAnchor>
    <xdr:from>
      <xdr:col>11</xdr:col>
      <xdr:colOff>221298</xdr:colOff>
      <xdr:row>19</xdr:row>
      <xdr:rowOff>133349</xdr:rowOff>
    </xdr:from>
    <xdr:ext cx="1752096" cy="333375"/>
    <xdr:pic>
      <xdr:nvPicPr>
        <xdr:cNvPr id="15" name="image168.jpeg">
          <a:extLst>
            <a:ext uri="{FF2B5EF4-FFF2-40B4-BE49-F238E27FC236}">
              <a16:creationId xmlns="" xmlns:a16="http://schemas.microsoft.com/office/drawing/2014/main" id="{F91927D9-D26B-48FA-BBA6-FAE5DB3CA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74" r="21355"/>
        <a:stretch/>
      </xdr:blipFill>
      <xdr:spPr>
        <a:xfrm rot="16200000">
          <a:off x="9788908" y="2110039"/>
          <a:ext cx="333375" cy="1752096"/>
        </a:xfrm>
        <a:prstGeom prst="rect">
          <a:avLst/>
        </a:prstGeom>
      </xdr:spPr>
    </xdr:pic>
    <xdr:clientData/>
  </xdr:oneCellAnchor>
  <xdr:oneCellAnchor>
    <xdr:from>
      <xdr:col>13</xdr:col>
      <xdr:colOff>323980</xdr:colOff>
      <xdr:row>19</xdr:row>
      <xdr:rowOff>47625</xdr:rowOff>
    </xdr:from>
    <xdr:ext cx="1537982" cy="532682"/>
    <xdr:pic>
      <xdr:nvPicPr>
        <xdr:cNvPr id="16" name="image169.jpeg">
          <a:extLst>
            <a:ext uri="{FF2B5EF4-FFF2-40B4-BE49-F238E27FC236}">
              <a16:creationId xmlns="" xmlns:a16="http://schemas.microsoft.com/office/drawing/2014/main" id="{F3282ED4-0AFC-42D8-A5A3-2B6ED9E28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837530" y="2231025"/>
          <a:ext cx="532682" cy="1537982"/>
        </a:xfrm>
        <a:prstGeom prst="rect">
          <a:avLst/>
        </a:prstGeom>
      </xdr:spPr>
    </xdr:pic>
    <xdr:clientData/>
  </xdr:oneCellAnchor>
  <xdr:oneCellAnchor>
    <xdr:from>
      <xdr:col>3</xdr:col>
      <xdr:colOff>174920</xdr:colOff>
      <xdr:row>28</xdr:row>
      <xdr:rowOff>47624</xdr:rowOff>
    </xdr:from>
    <xdr:ext cx="1787873" cy="552450"/>
    <xdr:pic>
      <xdr:nvPicPr>
        <xdr:cNvPr id="17" name="image170.jpeg">
          <a:extLst>
            <a:ext uri="{FF2B5EF4-FFF2-40B4-BE49-F238E27FC236}">
              <a16:creationId xmlns="" xmlns:a16="http://schemas.microsoft.com/office/drawing/2014/main" id="{D85A9EE6-F734-4616-B93C-F302EF2C7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116607" y="4316237"/>
          <a:ext cx="552450" cy="1787873"/>
        </a:xfrm>
        <a:prstGeom prst="rect">
          <a:avLst/>
        </a:prstGeom>
      </xdr:spPr>
    </xdr:pic>
    <xdr:clientData/>
  </xdr:oneCellAnchor>
  <xdr:oneCellAnchor>
    <xdr:from>
      <xdr:col>7</xdr:col>
      <xdr:colOff>866774</xdr:colOff>
      <xdr:row>28</xdr:row>
      <xdr:rowOff>38100</xdr:rowOff>
    </xdr:from>
    <xdr:ext cx="437692" cy="561975"/>
    <xdr:pic>
      <xdr:nvPicPr>
        <xdr:cNvPr id="18" name="image171.jpeg">
          <a:extLst>
            <a:ext uri="{FF2B5EF4-FFF2-40B4-BE49-F238E27FC236}">
              <a16:creationId xmlns="" xmlns:a16="http://schemas.microsoft.com/office/drawing/2014/main" id="{9794C2F6-8E55-4C7E-826F-B3AC4F5D85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50" t="9217" r="19689" b="10708"/>
        <a:stretch/>
      </xdr:blipFill>
      <xdr:spPr>
        <a:xfrm>
          <a:off x="5419724" y="4724400"/>
          <a:ext cx="437692" cy="561975"/>
        </a:xfrm>
        <a:prstGeom prst="rect">
          <a:avLst/>
        </a:prstGeom>
      </xdr:spPr>
    </xdr:pic>
    <xdr:clientData/>
  </xdr:oneCellAnchor>
  <xdr:oneCellAnchor>
    <xdr:from>
      <xdr:col>5</xdr:col>
      <xdr:colOff>359708</xdr:colOff>
      <xdr:row>10</xdr:row>
      <xdr:rowOff>143948</xdr:rowOff>
    </xdr:from>
    <xdr:ext cx="1384300" cy="324497"/>
    <xdr:pic>
      <xdr:nvPicPr>
        <xdr:cNvPr id="19" name="image172.png">
          <a:extLst>
            <a:ext uri="{FF2B5EF4-FFF2-40B4-BE49-F238E27FC236}">
              <a16:creationId xmlns="" xmlns:a16="http://schemas.microsoft.com/office/drawing/2014/main" id="{EF38DE3D-917E-4E32-95D8-A6314588C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289909" y="299847"/>
          <a:ext cx="324497" cy="1384300"/>
        </a:xfrm>
        <a:prstGeom prst="rect">
          <a:avLst/>
        </a:prstGeom>
      </xdr:spPr>
    </xdr:pic>
    <xdr:clientData/>
  </xdr:oneCellAnchor>
  <xdr:twoCellAnchor editAs="oneCell">
    <xdr:from>
      <xdr:col>2</xdr:col>
      <xdr:colOff>519641</xdr:colOff>
      <xdr:row>7</xdr:row>
      <xdr:rowOff>200025</xdr:rowOff>
    </xdr:from>
    <xdr:to>
      <xdr:col>3</xdr:col>
      <xdr:colOff>740245</xdr:colOff>
      <xdr:row>9</xdr:row>
      <xdr:rowOff>59703</xdr:rowOff>
    </xdr:to>
    <xdr:pic>
      <xdr:nvPicPr>
        <xdr:cNvPr id="20" name="그림 19">
          <a:extLst>
            <a:ext uri="{FF2B5EF4-FFF2-40B4-BE49-F238E27FC236}">
              <a16:creationId xmlns="" xmlns:a16="http://schemas.microsoft.com/office/drawing/2014/main" id="{E6DDBCCC-BB69-4D7B-8E15-888A301AC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291" y="238125"/>
          <a:ext cx="1296929" cy="507378"/>
        </a:xfrm>
        <a:prstGeom prst="rect">
          <a:avLst/>
        </a:prstGeom>
      </xdr:spPr>
    </xdr:pic>
    <xdr:clientData/>
  </xdr:twoCellAnchor>
  <xdr:oneCellAnchor>
    <xdr:from>
      <xdr:col>11</xdr:col>
      <xdr:colOff>768831</xdr:colOff>
      <xdr:row>37</xdr:row>
      <xdr:rowOff>22243</xdr:rowOff>
    </xdr:from>
    <xdr:ext cx="555144" cy="590024"/>
    <xdr:pic>
      <xdr:nvPicPr>
        <xdr:cNvPr id="21" name="image173.jpeg">
          <a:extLst>
            <a:ext uri="{FF2B5EF4-FFF2-40B4-BE49-F238E27FC236}">
              <a16:creationId xmlns="" xmlns:a16="http://schemas.microsoft.com/office/drawing/2014/main" id="{EF4A1167-946F-45BF-8852-D3A7D6467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rightnessContrast bright="2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7081" y="708043"/>
          <a:ext cx="555144" cy="590024"/>
        </a:xfrm>
        <a:prstGeom prst="rect">
          <a:avLst/>
        </a:prstGeom>
      </xdr:spPr>
    </xdr:pic>
    <xdr:clientData/>
  </xdr:oneCellAnchor>
  <xdr:oneCellAnchor>
    <xdr:from>
      <xdr:col>13</xdr:col>
      <xdr:colOff>176083</xdr:colOff>
      <xdr:row>37</xdr:row>
      <xdr:rowOff>85723</xdr:rowOff>
    </xdr:from>
    <xdr:ext cx="1762044" cy="476250"/>
    <xdr:pic>
      <xdr:nvPicPr>
        <xdr:cNvPr id="22" name="image174.jpeg">
          <a:extLst>
            <a:ext uri="{FF2B5EF4-FFF2-40B4-BE49-F238E27FC236}">
              <a16:creationId xmlns="" xmlns:a16="http://schemas.microsoft.com/office/drawing/2014/main" id="{6A0E57C9-E460-406D-B724-2167473458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rightnessContrast bright="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105" r="24344"/>
        <a:stretch/>
      </xdr:blipFill>
      <xdr:spPr>
        <a:xfrm rot="16200000">
          <a:off x="11829880" y="128626"/>
          <a:ext cx="476250" cy="1762044"/>
        </a:xfrm>
        <a:prstGeom prst="rect">
          <a:avLst/>
        </a:prstGeom>
      </xdr:spPr>
    </xdr:pic>
    <xdr:clientData/>
  </xdr:oneCellAnchor>
  <xdr:oneCellAnchor>
    <xdr:from>
      <xdr:col>3</xdr:col>
      <xdr:colOff>821385</xdr:colOff>
      <xdr:row>46</xdr:row>
      <xdr:rowOff>65811</xdr:rowOff>
    </xdr:from>
    <xdr:ext cx="521420" cy="543789"/>
    <xdr:pic>
      <xdr:nvPicPr>
        <xdr:cNvPr id="23" name="image175.png">
          <a:extLst>
            <a:ext uri="{FF2B5EF4-FFF2-40B4-BE49-F238E27FC236}">
              <a16:creationId xmlns="" xmlns:a16="http://schemas.microsoft.com/office/drawing/2014/main" id="{1F823214-A144-47AC-A109-BC578A450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5360" y="8952636"/>
          <a:ext cx="521420" cy="543789"/>
        </a:xfrm>
        <a:prstGeom prst="rect">
          <a:avLst/>
        </a:prstGeom>
      </xdr:spPr>
    </xdr:pic>
    <xdr:clientData/>
  </xdr:oneCellAnchor>
  <xdr:oneCellAnchor>
    <xdr:from>
      <xdr:col>5</xdr:col>
      <xdr:colOff>626294</xdr:colOff>
      <xdr:row>46</xdr:row>
      <xdr:rowOff>99853</xdr:rowOff>
    </xdr:from>
    <xdr:ext cx="1215656" cy="444677"/>
    <xdr:pic>
      <xdr:nvPicPr>
        <xdr:cNvPr id="24" name="image176.png">
          <a:extLst>
            <a:ext uri="{FF2B5EF4-FFF2-40B4-BE49-F238E27FC236}">
              <a16:creationId xmlns="" xmlns:a16="http://schemas.microsoft.com/office/drawing/2014/main" id="{7E467F1D-AC93-4AAA-88A2-0BACDD170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412083" y="2400414"/>
          <a:ext cx="444677" cy="1215656"/>
        </a:xfrm>
        <a:prstGeom prst="rect">
          <a:avLst/>
        </a:prstGeom>
      </xdr:spPr>
    </xdr:pic>
    <xdr:clientData/>
  </xdr:oneCellAnchor>
  <xdr:oneCellAnchor>
    <xdr:from>
      <xdr:col>3</xdr:col>
      <xdr:colOff>414044</xdr:colOff>
      <xdr:row>37</xdr:row>
      <xdr:rowOff>38098</xdr:rowOff>
    </xdr:from>
    <xdr:ext cx="1284351" cy="552451"/>
    <xdr:pic>
      <xdr:nvPicPr>
        <xdr:cNvPr id="25" name="image177.jpeg">
          <a:extLst>
            <a:ext uri="{FF2B5EF4-FFF2-40B4-BE49-F238E27FC236}">
              <a16:creationId xmlns="" xmlns:a16="http://schemas.microsoft.com/office/drawing/2014/main" id="{90A8BEEC-B323-40DA-AF44-4873EAFD7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5" r="19889"/>
        <a:stretch/>
      </xdr:blipFill>
      <xdr:spPr>
        <a:xfrm rot="16200000">
          <a:off x="2103969" y="6558723"/>
          <a:ext cx="552451" cy="1284351"/>
        </a:xfrm>
        <a:prstGeom prst="rect">
          <a:avLst/>
        </a:prstGeom>
      </xdr:spPr>
    </xdr:pic>
    <xdr:clientData/>
  </xdr:oneCellAnchor>
  <xdr:oneCellAnchor>
    <xdr:from>
      <xdr:col>5</xdr:col>
      <xdr:colOff>505250</xdr:colOff>
      <xdr:row>37</xdr:row>
      <xdr:rowOff>66674</xdr:rowOff>
    </xdr:from>
    <xdr:ext cx="1219111" cy="466726"/>
    <xdr:pic>
      <xdr:nvPicPr>
        <xdr:cNvPr id="26" name="image178.jpeg">
          <a:extLst>
            <a:ext uri="{FF2B5EF4-FFF2-40B4-BE49-F238E27FC236}">
              <a16:creationId xmlns="" xmlns:a16="http://schemas.microsoft.com/office/drawing/2014/main" id="{F24733EF-7F76-447C-8E33-9C3C1A32C3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rightnessContrast bright="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953" r="11616"/>
        <a:stretch/>
      </xdr:blipFill>
      <xdr:spPr>
        <a:xfrm rot="16200000">
          <a:off x="3281743" y="376281"/>
          <a:ext cx="466726" cy="1219111"/>
        </a:xfrm>
        <a:prstGeom prst="rect">
          <a:avLst/>
        </a:prstGeom>
      </xdr:spPr>
    </xdr:pic>
    <xdr:clientData/>
  </xdr:oneCellAnchor>
  <xdr:oneCellAnchor>
    <xdr:from>
      <xdr:col>7</xdr:col>
      <xdr:colOff>517480</xdr:colOff>
      <xdr:row>37</xdr:row>
      <xdr:rowOff>45746</xdr:rowOff>
    </xdr:from>
    <xdr:ext cx="1158923" cy="558245"/>
    <xdr:pic>
      <xdr:nvPicPr>
        <xdr:cNvPr id="27" name="image179.jpeg">
          <a:extLst>
            <a:ext uri="{FF2B5EF4-FFF2-40B4-BE49-F238E27FC236}">
              <a16:creationId xmlns="" xmlns:a16="http://schemas.microsoft.com/office/drawing/2014/main" id="{2BFE5FA1-4E6B-4171-9DED-FB2D0577D8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rightnessContrast bright="-1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10320"/>
        <a:stretch/>
      </xdr:blipFill>
      <xdr:spPr>
        <a:xfrm rot="16200000">
          <a:off x="5370769" y="431207"/>
          <a:ext cx="558245" cy="1158923"/>
        </a:xfrm>
        <a:prstGeom prst="rect">
          <a:avLst/>
        </a:prstGeom>
      </xdr:spPr>
    </xdr:pic>
    <xdr:clientData/>
  </xdr:oneCellAnchor>
  <xdr:oneCellAnchor>
    <xdr:from>
      <xdr:col>9</xdr:col>
      <xdr:colOff>561978</xdr:colOff>
      <xdr:row>37</xdr:row>
      <xdr:rowOff>9738</xdr:rowOff>
    </xdr:from>
    <xdr:ext cx="1095374" cy="593370"/>
    <xdr:pic>
      <xdr:nvPicPr>
        <xdr:cNvPr id="28" name="image180.jpeg">
          <a:extLst>
            <a:ext uri="{FF2B5EF4-FFF2-40B4-BE49-F238E27FC236}">
              <a16:creationId xmlns="" xmlns:a16="http://schemas.microsoft.com/office/drawing/2014/main" id="{2F99E33B-B45F-4109-987C-B049E0603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518580" y="444536"/>
          <a:ext cx="593370" cy="1095374"/>
        </a:xfrm>
        <a:prstGeom prst="rect">
          <a:avLst/>
        </a:prstGeom>
      </xdr:spPr>
    </xdr:pic>
    <xdr:clientData/>
  </xdr:oneCellAnchor>
  <xdr:oneCellAnchor>
    <xdr:from>
      <xdr:col>7</xdr:col>
      <xdr:colOff>791183</xdr:colOff>
      <xdr:row>46</xdr:row>
      <xdr:rowOff>42219</xdr:rowOff>
    </xdr:from>
    <xdr:ext cx="560842" cy="548331"/>
    <xdr:pic>
      <xdr:nvPicPr>
        <xdr:cNvPr id="29" name="image181.jpeg">
          <a:extLst>
            <a:ext uri="{FF2B5EF4-FFF2-40B4-BE49-F238E27FC236}">
              <a16:creationId xmlns="" xmlns:a16="http://schemas.microsoft.com/office/drawing/2014/main" id="{49ACFEF2-02C5-4EB8-B339-72C6BCA60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rightnessContrast bright="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133" y="2728269"/>
          <a:ext cx="560842" cy="548331"/>
        </a:xfrm>
        <a:prstGeom prst="rect">
          <a:avLst/>
        </a:prstGeom>
      </xdr:spPr>
    </xdr:pic>
    <xdr:clientData/>
  </xdr:oneCellAnchor>
  <xdr:oneCellAnchor>
    <xdr:from>
      <xdr:col>9</xdr:col>
      <xdr:colOff>754100</xdr:colOff>
      <xdr:row>46</xdr:row>
      <xdr:rowOff>61545</xdr:rowOff>
    </xdr:from>
    <xdr:ext cx="541300" cy="523416"/>
    <xdr:pic>
      <xdr:nvPicPr>
        <xdr:cNvPr id="30" name="image182.jpeg">
          <a:extLst>
            <a:ext uri="{FF2B5EF4-FFF2-40B4-BE49-F238E27FC236}">
              <a16:creationId xmlns="" xmlns:a16="http://schemas.microsoft.com/office/drawing/2014/main" id="{906D69E4-DD27-4E12-943D-FF4EE0A72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rightnessContrast bright="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9700" y="2747595"/>
          <a:ext cx="541300" cy="523416"/>
        </a:xfrm>
        <a:prstGeom prst="rect">
          <a:avLst/>
        </a:prstGeom>
      </xdr:spPr>
    </xdr:pic>
    <xdr:clientData/>
  </xdr:oneCellAnchor>
  <xdr:oneCellAnchor>
    <xdr:from>
      <xdr:col>11</xdr:col>
      <xdr:colOff>446397</xdr:colOff>
      <xdr:row>46</xdr:row>
      <xdr:rowOff>123825</xdr:rowOff>
    </xdr:from>
    <xdr:ext cx="1161008" cy="438150"/>
    <xdr:pic>
      <xdr:nvPicPr>
        <xdr:cNvPr id="31" name="image183.jpeg">
          <a:extLst>
            <a:ext uri="{FF2B5EF4-FFF2-40B4-BE49-F238E27FC236}">
              <a16:creationId xmlns="" xmlns:a16="http://schemas.microsoft.com/office/drawing/2014/main" id="{778CC42C-7D64-4FB1-A4FF-7A37567F56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rightnessContrast bright="1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161" r="22087"/>
        <a:stretch/>
      </xdr:blipFill>
      <xdr:spPr>
        <a:xfrm rot="16200000">
          <a:off x="9666076" y="2448446"/>
          <a:ext cx="438150" cy="1161008"/>
        </a:xfrm>
        <a:prstGeom prst="rect">
          <a:avLst/>
        </a:prstGeom>
      </xdr:spPr>
    </xdr:pic>
    <xdr:clientData/>
  </xdr:oneCellAnchor>
  <xdr:oneCellAnchor>
    <xdr:from>
      <xdr:col>13</xdr:col>
      <xdr:colOff>390790</xdr:colOff>
      <xdr:row>46</xdr:row>
      <xdr:rowOff>104774</xdr:rowOff>
    </xdr:from>
    <xdr:ext cx="1552698" cy="390526"/>
    <xdr:pic>
      <xdr:nvPicPr>
        <xdr:cNvPr id="32" name="image184.jpeg">
          <a:extLst>
            <a:ext uri="{FF2B5EF4-FFF2-40B4-BE49-F238E27FC236}">
              <a16:creationId xmlns="" xmlns:a16="http://schemas.microsoft.com/office/drawing/2014/main" id="{7F12711C-E31C-4CDF-B384-0A317E07C5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rightnessContrast bright="19000" contrast="-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267" r="28087"/>
        <a:stretch/>
      </xdr:blipFill>
      <xdr:spPr>
        <a:xfrm rot="16200000">
          <a:off x="11982776" y="2209738"/>
          <a:ext cx="390526" cy="1552698"/>
        </a:xfrm>
        <a:prstGeom prst="rect">
          <a:avLst/>
        </a:prstGeom>
      </xdr:spPr>
    </xdr:pic>
    <xdr:clientData/>
  </xdr:oneCellAnchor>
  <xdr:oneCellAnchor>
    <xdr:from>
      <xdr:col>3</xdr:col>
      <xdr:colOff>351968</xdr:colOff>
      <xdr:row>55</xdr:row>
      <xdr:rowOff>57149</xdr:rowOff>
    </xdr:from>
    <xdr:ext cx="1453880" cy="523875"/>
    <xdr:pic>
      <xdr:nvPicPr>
        <xdr:cNvPr id="33" name="image185.jpeg">
          <a:extLst>
            <a:ext uri="{FF2B5EF4-FFF2-40B4-BE49-F238E27FC236}">
              <a16:creationId xmlns="" xmlns:a16="http://schemas.microsoft.com/office/drawing/2014/main" id="{C67B0DB1-3FD6-4D32-AD84-599020452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rightnessContrast bright="1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842" r="22960"/>
        <a:stretch/>
      </xdr:blipFill>
      <xdr:spPr>
        <a:xfrm rot="16200000">
          <a:off x="2140945" y="10479222"/>
          <a:ext cx="523875" cy="1453880"/>
        </a:xfrm>
        <a:prstGeom prst="rect">
          <a:avLst/>
        </a:prstGeom>
      </xdr:spPr>
    </xdr:pic>
    <xdr:clientData/>
  </xdr:oneCellAnchor>
  <xdr:oneCellAnchor>
    <xdr:from>
      <xdr:col>5</xdr:col>
      <xdr:colOff>156656</xdr:colOff>
      <xdr:row>55</xdr:row>
      <xdr:rowOff>44260</xdr:rowOff>
    </xdr:from>
    <xdr:ext cx="1884796" cy="546290"/>
    <xdr:pic>
      <xdr:nvPicPr>
        <xdr:cNvPr id="34" name="image186.jpeg">
          <a:extLst>
            <a:ext uri="{FF2B5EF4-FFF2-40B4-BE49-F238E27FC236}">
              <a16:creationId xmlns="" xmlns:a16="http://schemas.microsoft.com/office/drawing/2014/main" id="{3BAB8B78-D691-4A57-994A-8D98CAB21D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rightnessContrast bright="2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324" r="19775"/>
        <a:stretch/>
      </xdr:blipFill>
      <xdr:spPr>
        <a:xfrm rot="16200000">
          <a:off x="3226209" y="4061307"/>
          <a:ext cx="546290" cy="1884796"/>
        </a:xfrm>
        <a:prstGeom prst="rect">
          <a:avLst/>
        </a:prstGeom>
      </xdr:spPr>
    </xdr:pic>
    <xdr:clientData/>
  </xdr:oneCellAnchor>
  <xdr:oneCellAnchor>
    <xdr:from>
      <xdr:col>9</xdr:col>
      <xdr:colOff>676274</xdr:colOff>
      <xdr:row>55</xdr:row>
      <xdr:rowOff>19050</xdr:rowOff>
    </xdr:from>
    <xdr:ext cx="382885" cy="561975"/>
    <xdr:pic>
      <xdr:nvPicPr>
        <xdr:cNvPr id="35" name="image187.jpeg">
          <a:extLst>
            <a:ext uri="{FF2B5EF4-FFF2-40B4-BE49-F238E27FC236}">
              <a16:creationId xmlns="" xmlns:a16="http://schemas.microsoft.com/office/drawing/2014/main" id="{A1F53826-490D-4DA8-8D0B-5FAFDCF1C3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57" t="11280" r="16149" b="7595"/>
        <a:stretch/>
      </xdr:blipFill>
      <xdr:spPr>
        <a:xfrm>
          <a:off x="7381874" y="4705350"/>
          <a:ext cx="382885" cy="561975"/>
        </a:xfrm>
        <a:prstGeom prst="rect">
          <a:avLst/>
        </a:prstGeom>
      </xdr:spPr>
    </xdr:pic>
    <xdr:clientData/>
  </xdr:oneCellAnchor>
  <xdr:oneCellAnchor>
    <xdr:from>
      <xdr:col>10</xdr:col>
      <xdr:colOff>56623</xdr:colOff>
      <xdr:row>55</xdr:row>
      <xdr:rowOff>19050</xdr:rowOff>
    </xdr:from>
    <xdr:ext cx="333901" cy="542925"/>
    <xdr:pic>
      <xdr:nvPicPr>
        <xdr:cNvPr id="36" name="image188.jpeg">
          <a:extLst>
            <a:ext uri="{FF2B5EF4-FFF2-40B4-BE49-F238E27FC236}">
              <a16:creationId xmlns="" xmlns:a16="http://schemas.microsoft.com/office/drawing/2014/main" id="{57162377-7B68-4299-A67D-608CE7971A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21" t="8458" r="13737" b="4496"/>
        <a:stretch/>
      </xdr:blipFill>
      <xdr:spPr>
        <a:xfrm>
          <a:off x="7838548" y="4705350"/>
          <a:ext cx="333901" cy="542925"/>
        </a:xfrm>
        <a:prstGeom prst="rect">
          <a:avLst/>
        </a:prstGeom>
      </xdr:spPr>
    </xdr:pic>
    <xdr:clientData/>
  </xdr:oneCellAnchor>
  <xdr:oneCellAnchor>
    <xdr:from>
      <xdr:col>11</xdr:col>
      <xdr:colOff>685801</xdr:colOff>
      <xdr:row>55</xdr:row>
      <xdr:rowOff>38099</xdr:rowOff>
    </xdr:from>
    <xdr:ext cx="361950" cy="560323"/>
    <xdr:pic>
      <xdr:nvPicPr>
        <xdr:cNvPr id="37" name="image189.jpeg">
          <a:extLst>
            <a:ext uri="{FF2B5EF4-FFF2-40B4-BE49-F238E27FC236}">
              <a16:creationId xmlns="" xmlns:a16="http://schemas.microsoft.com/office/drawing/2014/main" id="{0331B1EF-A0BB-4060-96EC-2A066A2BC5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32" t="15437" r="18284"/>
        <a:stretch/>
      </xdr:blipFill>
      <xdr:spPr>
        <a:xfrm>
          <a:off x="9544051" y="4724399"/>
          <a:ext cx="361950" cy="560323"/>
        </a:xfrm>
        <a:prstGeom prst="rect">
          <a:avLst/>
        </a:prstGeom>
      </xdr:spPr>
    </xdr:pic>
    <xdr:clientData/>
  </xdr:oneCellAnchor>
  <xdr:oneCellAnchor>
    <xdr:from>
      <xdr:col>12</xdr:col>
      <xdr:colOff>47626</xdr:colOff>
      <xdr:row>55</xdr:row>
      <xdr:rowOff>38100</xdr:rowOff>
    </xdr:from>
    <xdr:ext cx="367712" cy="561975"/>
    <xdr:pic>
      <xdr:nvPicPr>
        <xdr:cNvPr id="38" name="image190.jpeg">
          <a:extLst>
            <a:ext uri="{FF2B5EF4-FFF2-40B4-BE49-F238E27FC236}">
              <a16:creationId xmlns="" xmlns:a16="http://schemas.microsoft.com/office/drawing/2014/main" id="{47E46D1B-3B69-4B94-93CF-31728B2F3F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78" t="12041" r="16784" b="9018"/>
        <a:stretch/>
      </xdr:blipFill>
      <xdr:spPr>
        <a:xfrm>
          <a:off x="9982201" y="4724400"/>
          <a:ext cx="367712" cy="561975"/>
        </a:xfrm>
        <a:prstGeom prst="rect">
          <a:avLst/>
        </a:prstGeom>
      </xdr:spPr>
    </xdr:pic>
    <xdr:clientData/>
  </xdr:oneCellAnchor>
  <xdr:oneCellAnchor>
    <xdr:from>
      <xdr:col>7</xdr:col>
      <xdr:colOff>133350</xdr:colOff>
      <xdr:row>55</xdr:row>
      <xdr:rowOff>47625</xdr:rowOff>
    </xdr:from>
    <xdr:ext cx="1884796" cy="546290"/>
    <xdr:pic>
      <xdr:nvPicPr>
        <xdr:cNvPr id="39" name="image186.jpeg">
          <a:extLst>
            <a:ext uri="{FF2B5EF4-FFF2-40B4-BE49-F238E27FC236}">
              <a16:creationId xmlns="" xmlns:a16="http://schemas.microsoft.com/office/drawing/2014/main" id="{34941BD2-F00C-46DB-9B42-DD911FCBC1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rightnessContrast bright="2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324" r="19775"/>
        <a:stretch/>
      </xdr:blipFill>
      <xdr:spPr>
        <a:xfrm rot="16200000">
          <a:off x="5355553" y="4064672"/>
          <a:ext cx="546290" cy="1884796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513507</xdr:colOff>
      <xdr:row>10</xdr:row>
      <xdr:rowOff>9525</xdr:rowOff>
    </xdr:from>
    <xdr:ext cx="1289692" cy="590550"/>
    <xdr:pic>
      <xdr:nvPicPr>
        <xdr:cNvPr id="2" name="image214.png">
          <a:extLst>
            <a:ext uri="{FF2B5EF4-FFF2-40B4-BE49-F238E27FC236}">
              <a16:creationId xmlns="" xmlns:a16="http://schemas.microsoft.com/office/drawing/2014/main" id="{9BB4DA8D-791E-4F90-A3DB-9FA81486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263378" y="545779"/>
          <a:ext cx="590550" cy="1289692"/>
        </a:xfrm>
        <a:prstGeom prst="rect">
          <a:avLst/>
        </a:prstGeom>
      </xdr:spPr>
    </xdr:pic>
    <xdr:clientData/>
  </xdr:oneCellAnchor>
  <xdr:oneCellAnchor>
    <xdr:from>
      <xdr:col>5</xdr:col>
      <xdr:colOff>799438</xdr:colOff>
      <xdr:row>28</xdr:row>
      <xdr:rowOff>15747</xdr:rowOff>
    </xdr:from>
    <xdr:ext cx="580757" cy="584327"/>
    <xdr:pic>
      <xdr:nvPicPr>
        <xdr:cNvPr id="3" name="image215.jpeg">
          <a:extLst>
            <a:ext uri="{FF2B5EF4-FFF2-40B4-BE49-F238E27FC236}">
              <a16:creationId xmlns="" xmlns:a16="http://schemas.microsoft.com/office/drawing/2014/main" id="{3EF2CDE8-691F-4B5D-9415-A4E761E5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9738" y="4702047"/>
          <a:ext cx="580757" cy="584327"/>
        </a:xfrm>
        <a:prstGeom prst="rect">
          <a:avLst/>
        </a:prstGeom>
      </xdr:spPr>
    </xdr:pic>
    <xdr:clientData/>
  </xdr:oneCellAnchor>
  <xdr:oneCellAnchor>
    <xdr:from>
      <xdr:col>7</xdr:col>
      <xdr:colOff>828675</xdr:colOff>
      <xdr:row>28</xdr:row>
      <xdr:rowOff>38100</xdr:rowOff>
    </xdr:from>
    <xdr:ext cx="476250" cy="548846"/>
    <xdr:pic>
      <xdr:nvPicPr>
        <xdr:cNvPr id="4" name="image216.jpeg">
          <a:extLst>
            <a:ext uri="{FF2B5EF4-FFF2-40B4-BE49-F238E27FC236}">
              <a16:creationId xmlns="" xmlns:a16="http://schemas.microsoft.com/office/drawing/2014/main" id="{F3D0A1BD-89EB-4DC5-81DE-0F2EE1DE84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473" t="12105" r="27819" b="11871"/>
        <a:stretch/>
      </xdr:blipFill>
      <xdr:spPr>
        <a:xfrm>
          <a:off x="5381625" y="4724400"/>
          <a:ext cx="476250" cy="548846"/>
        </a:xfrm>
        <a:prstGeom prst="rect">
          <a:avLst/>
        </a:prstGeom>
      </xdr:spPr>
    </xdr:pic>
    <xdr:clientData/>
  </xdr:oneCellAnchor>
  <xdr:oneCellAnchor>
    <xdr:from>
      <xdr:col>9</xdr:col>
      <xdr:colOff>895349</xdr:colOff>
      <xdr:row>28</xdr:row>
      <xdr:rowOff>38100</xdr:rowOff>
    </xdr:from>
    <xdr:ext cx="400639" cy="571500"/>
    <xdr:pic>
      <xdr:nvPicPr>
        <xdr:cNvPr id="5" name="image217.jpeg">
          <a:extLst>
            <a:ext uri="{FF2B5EF4-FFF2-40B4-BE49-F238E27FC236}">
              <a16:creationId xmlns="" xmlns:a16="http://schemas.microsoft.com/office/drawing/2014/main" id="{F2A5512E-903E-4B27-A39D-570FC275DD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2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851" t="2035" r="33659" b="21627"/>
        <a:stretch/>
      </xdr:blipFill>
      <xdr:spPr>
        <a:xfrm>
          <a:off x="7600949" y="4724400"/>
          <a:ext cx="400639" cy="571500"/>
        </a:xfrm>
        <a:prstGeom prst="rect">
          <a:avLst/>
        </a:prstGeom>
      </xdr:spPr>
    </xdr:pic>
    <xdr:clientData/>
  </xdr:oneCellAnchor>
  <xdr:oneCellAnchor>
    <xdr:from>
      <xdr:col>11</xdr:col>
      <xdr:colOff>719809</xdr:colOff>
      <xdr:row>28</xdr:row>
      <xdr:rowOff>24638</xdr:rowOff>
    </xdr:from>
    <xdr:ext cx="718465" cy="575011"/>
    <xdr:pic>
      <xdr:nvPicPr>
        <xdr:cNvPr id="6" name="image218.jpeg">
          <a:extLst>
            <a:ext uri="{FF2B5EF4-FFF2-40B4-BE49-F238E27FC236}">
              <a16:creationId xmlns="" xmlns:a16="http://schemas.microsoft.com/office/drawing/2014/main" id="{201249DB-E0A4-4393-A35F-08B3BB811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8059" y="4710938"/>
          <a:ext cx="718465" cy="575011"/>
        </a:xfrm>
        <a:prstGeom prst="rect">
          <a:avLst/>
        </a:prstGeom>
      </xdr:spPr>
    </xdr:pic>
    <xdr:clientData/>
  </xdr:oneCellAnchor>
  <xdr:oneCellAnchor>
    <xdr:from>
      <xdr:col>13</xdr:col>
      <xdr:colOff>726286</xdr:colOff>
      <xdr:row>28</xdr:row>
      <xdr:rowOff>15240</xdr:rowOff>
    </xdr:from>
    <xdr:ext cx="724421" cy="575310"/>
    <xdr:pic>
      <xdr:nvPicPr>
        <xdr:cNvPr id="7" name="image219.jpeg">
          <a:extLst>
            <a:ext uri="{FF2B5EF4-FFF2-40B4-BE49-F238E27FC236}">
              <a16:creationId xmlns="" xmlns:a16="http://schemas.microsoft.com/office/drawing/2014/main" id="{29826A0A-9D79-4762-BFE2-BA25D86C9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7186" y="4701540"/>
          <a:ext cx="724421" cy="575310"/>
        </a:xfrm>
        <a:prstGeom prst="rect">
          <a:avLst/>
        </a:prstGeom>
      </xdr:spPr>
    </xdr:pic>
    <xdr:clientData/>
  </xdr:oneCellAnchor>
  <xdr:oneCellAnchor>
    <xdr:from>
      <xdr:col>3</xdr:col>
      <xdr:colOff>808177</xdr:colOff>
      <xdr:row>28</xdr:row>
      <xdr:rowOff>64978</xdr:rowOff>
    </xdr:from>
    <xdr:ext cx="539085" cy="516047"/>
    <xdr:pic>
      <xdr:nvPicPr>
        <xdr:cNvPr id="8" name="image220.jpeg">
          <a:extLst>
            <a:ext uri="{FF2B5EF4-FFF2-40B4-BE49-F238E27FC236}">
              <a16:creationId xmlns="" xmlns:a16="http://schemas.microsoft.com/office/drawing/2014/main" id="{0E89A072-587C-47CA-AC65-EE85CA940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2152" y="6665803"/>
          <a:ext cx="539085" cy="516047"/>
        </a:xfrm>
        <a:prstGeom prst="rect">
          <a:avLst/>
        </a:prstGeom>
      </xdr:spPr>
    </xdr:pic>
    <xdr:clientData/>
  </xdr:oneCellAnchor>
  <xdr:oneCellAnchor>
    <xdr:from>
      <xdr:col>13</xdr:col>
      <xdr:colOff>772641</xdr:colOff>
      <xdr:row>19</xdr:row>
      <xdr:rowOff>40385</xdr:rowOff>
    </xdr:from>
    <xdr:ext cx="594705" cy="540640"/>
    <xdr:pic>
      <xdr:nvPicPr>
        <xdr:cNvPr id="9" name="image221.jpeg">
          <a:extLst>
            <a:ext uri="{FF2B5EF4-FFF2-40B4-BE49-F238E27FC236}">
              <a16:creationId xmlns="" xmlns:a16="http://schemas.microsoft.com/office/drawing/2014/main" id="{0B3C7370-705D-4253-8E42-0625462E3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3541" y="2726435"/>
          <a:ext cx="594705" cy="540640"/>
        </a:xfrm>
        <a:prstGeom prst="rect">
          <a:avLst/>
        </a:prstGeom>
      </xdr:spPr>
    </xdr:pic>
    <xdr:clientData/>
  </xdr:oneCellAnchor>
  <xdr:oneCellAnchor>
    <xdr:from>
      <xdr:col>11</xdr:col>
      <xdr:colOff>508481</xdr:colOff>
      <xdr:row>19</xdr:row>
      <xdr:rowOff>40385</xdr:rowOff>
    </xdr:from>
    <xdr:ext cx="1148869" cy="563420"/>
    <xdr:pic>
      <xdr:nvPicPr>
        <xdr:cNvPr id="10" name="image222.jpeg">
          <a:extLst>
            <a:ext uri="{FF2B5EF4-FFF2-40B4-BE49-F238E27FC236}">
              <a16:creationId xmlns="" xmlns:a16="http://schemas.microsoft.com/office/drawing/2014/main" id="{B8CC9C8A-E488-4B3E-B48A-D15DB152A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6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2011" b="16192"/>
        <a:stretch/>
      </xdr:blipFill>
      <xdr:spPr>
        <a:xfrm>
          <a:off x="9366731" y="2726435"/>
          <a:ext cx="1148869" cy="563420"/>
        </a:xfrm>
        <a:prstGeom prst="rect">
          <a:avLst/>
        </a:prstGeom>
      </xdr:spPr>
    </xdr:pic>
    <xdr:clientData/>
  </xdr:oneCellAnchor>
  <xdr:oneCellAnchor>
    <xdr:from>
      <xdr:col>9</xdr:col>
      <xdr:colOff>492733</xdr:colOff>
      <xdr:row>19</xdr:row>
      <xdr:rowOff>37973</xdr:rowOff>
    </xdr:from>
    <xdr:ext cx="1240817" cy="552546"/>
    <xdr:pic>
      <xdr:nvPicPr>
        <xdr:cNvPr id="11" name="image223.png">
          <a:extLst>
            <a:ext uri="{FF2B5EF4-FFF2-40B4-BE49-F238E27FC236}">
              <a16:creationId xmlns="" xmlns:a16="http://schemas.microsoft.com/office/drawing/2014/main" id="{1ED73443-5A68-4C95-9D38-602238519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542469" y="2379887"/>
          <a:ext cx="552546" cy="1240817"/>
        </a:xfrm>
        <a:prstGeom prst="rect">
          <a:avLst/>
        </a:prstGeom>
      </xdr:spPr>
    </xdr:pic>
    <xdr:clientData/>
  </xdr:oneCellAnchor>
  <xdr:oneCellAnchor>
    <xdr:from>
      <xdr:col>3</xdr:col>
      <xdr:colOff>571501</xdr:colOff>
      <xdr:row>10</xdr:row>
      <xdr:rowOff>28574</xdr:rowOff>
    </xdr:from>
    <xdr:ext cx="1038228" cy="581026"/>
    <xdr:pic>
      <xdr:nvPicPr>
        <xdr:cNvPr id="12" name="image224.png">
          <a:extLst>
            <a:ext uri="{FF2B5EF4-FFF2-40B4-BE49-F238E27FC236}">
              <a16:creationId xmlns="" xmlns:a16="http://schemas.microsoft.com/office/drawing/2014/main" id="{BB014F87-3310-487D-9821-0A43460075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84" t="-839" r="27899" b="9356"/>
        <a:stretch/>
      </xdr:blipFill>
      <xdr:spPr>
        <a:xfrm rot="16200000">
          <a:off x="2124077" y="2400298"/>
          <a:ext cx="581026" cy="1038228"/>
        </a:xfrm>
        <a:prstGeom prst="rect">
          <a:avLst/>
        </a:prstGeom>
      </xdr:spPr>
    </xdr:pic>
    <xdr:clientData/>
  </xdr:oneCellAnchor>
  <xdr:oneCellAnchor>
    <xdr:from>
      <xdr:col>11</xdr:col>
      <xdr:colOff>705076</xdr:colOff>
      <xdr:row>10</xdr:row>
      <xdr:rowOff>24876</xdr:rowOff>
    </xdr:from>
    <xdr:ext cx="618899" cy="584723"/>
    <xdr:pic>
      <xdr:nvPicPr>
        <xdr:cNvPr id="13" name="image225.jpeg">
          <a:extLst>
            <a:ext uri="{FF2B5EF4-FFF2-40B4-BE49-F238E27FC236}">
              <a16:creationId xmlns="" xmlns:a16="http://schemas.microsoft.com/office/drawing/2014/main" id="{B65EF6EC-1E51-45C4-A76D-01CAEB1DA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326" y="710676"/>
          <a:ext cx="618899" cy="584723"/>
        </a:xfrm>
        <a:prstGeom prst="rect">
          <a:avLst/>
        </a:prstGeom>
      </xdr:spPr>
    </xdr:pic>
    <xdr:clientData/>
  </xdr:oneCellAnchor>
  <xdr:oneCellAnchor>
    <xdr:from>
      <xdr:col>13</xdr:col>
      <xdr:colOff>766545</xdr:colOff>
      <xdr:row>10</xdr:row>
      <xdr:rowOff>51181</xdr:rowOff>
    </xdr:from>
    <xdr:ext cx="547905" cy="546988"/>
    <xdr:pic>
      <xdr:nvPicPr>
        <xdr:cNvPr id="14" name="image226.jpeg">
          <a:extLst>
            <a:ext uri="{FF2B5EF4-FFF2-40B4-BE49-F238E27FC236}">
              <a16:creationId xmlns="" xmlns:a16="http://schemas.microsoft.com/office/drawing/2014/main" id="{B1601B59-3076-436A-97B9-5300DE2EF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bright="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7445" y="736981"/>
          <a:ext cx="547905" cy="546988"/>
        </a:xfrm>
        <a:prstGeom prst="rect">
          <a:avLst/>
        </a:prstGeom>
      </xdr:spPr>
    </xdr:pic>
    <xdr:clientData/>
  </xdr:oneCellAnchor>
  <xdr:oneCellAnchor>
    <xdr:from>
      <xdr:col>7</xdr:col>
      <xdr:colOff>661381</xdr:colOff>
      <xdr:row>10</xdr:row>
      <xdr:rowOff>75826</xdr:rowOff>
    </xdr:from>
    <xdr:ext cx="837437" cy="514333"/>
    <xdr:pic>
      <xdr:nvPicPr>
        <xdr:cNvPr id="15" name="image227.jpeg">
          <a:extLst>
            <a:ext uri="{FF2B5EF4-FFF2-40B4-BE49-F238E27FC236}">
              <a16:creationId xmlns="" xmlns:a16="http://schemas.microsoft.com/office/drawing/2014/main" id="{CE6C6ADF-AAD2-40CD-8DC1-0BD1F2E86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bright="4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375883" y="600074"/>
          <a:ext cx="514333" cy="837437"/>
        </a:xfrm>
        <a:prstGeom prst="rect">
          <a:avLst/>
        </a:prstGeom>
      </xdr:spPr>
    </xdr:pic>
    <xdr:clientData/>
  </xdr:oneCellAnchor>
  <xdr:oneCellAnchor>
    <xdr:from>
      <xdr:col>7</xdr:col>
      <xdr:colOff>465626</xdr:colOff>
      <xdr:row>19</xdr:row>
      <xdr:rowOff>57150</xdr:rowOff>
    </xdr:from>
    <xdr:ext cx="1125049" cy="544888"/>
    <xdr:pic>
      <xdr:nvPicPr>
        <xdr:cNvPr id="16" name="image228.jpeg">
          <a:extLst>
            <a:ext uri="{FF2B5EF4-FFF2-40B4-BE49-F238E27FC236}">
              <a16:creationId xmlns="" xmlns:a16="http://schemas.microsoft.com/office/drawing/2014/main" id="{C26489E9-AFA9-48D3-B73D-51B8F4C0D2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bright="1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706" r="21078"/>
        <a:stretch/>
      </xdr:blipFill>
      <xdr:spPr>
        <a:xfrm rot="16200000">
          <a:off x="5308657" y="2453119"/>
          <a:ext cx="544888" cy="1125049"/>
        </a:xfrm>
        <a:prstGeom prst="rect">
          <a:avLst/>
        </a:prstGeom>
      </xdr:spPr>
    </xdr:pic>
    <xdr:clientData/>
  </xdr:oneCellAnchor>
  <xdr:oneCellAnchor>
    <xdr:from>
      <xdr:col>3</xdr:col>
      <xdr:colOff>790828</xdr:colOff>
      <xdr:row>19</xdr:row>
      <xdr:rowOff>26879</xdr:rowOff>
    </xdr:from>
    <xdr:ext cx="558735" cy="563671"/>
    <xdr:pic>
      <xdr:nvPicPr>
        <xdr:cNvPr id="17" name="image229.jpeg">
          <a:extLst>
            <a:ext uri="{FF2B5EF4-FFF2-40B4-BE49-F238E27FC236}">
              <a16:creationId xmlns="" xmlns:a16="http://schemas.microsoft.com/office/drawing/2014/main" id="{51497818-6420-4BD4-A717-8055DBB76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803" y="4627454"/>
          <a:ext cx="558735" cy="563671"/>
        </a:xfrm>
        <a:prstGeom prst="rect">
          <a:avLst/>
        </a:prstGeom>
      </xdr:spPr>
    </xdr:pic>
    <xdr:clientData/>
  </xdr:oneCellAnchor>
  <xdr:oneCellAnchor>
    <xdr:from>
      <xdr:col>5</xdr:col>
      <xdr:colOff>466431</xdr:colOff>
      <xdr:row>19</xdr:row>
      <xdr:rowOff>17920</xdr:rowOff>
    </xdr:from>
    <xdr:ext cx="1267119" cy="602540"/>
    <xdr:pic>
      <xdr:nvPicPr>
        <xdr:cNvPr id="18" name="image230.jpeg">
          <a:extLst>
            <a:ext uri="{FF2B5EF4-FFF2-40B4-BE49-F238E27FC236}">
              <a16:creationId xmlns="" xmlns:a16="http://schemas.microsoft.com/office/drawing/2014/main" id="{BA6F24F7-1B9B-4D67-AD76-F7EC4B95D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rightnessContrast bright="1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199021" y="2371680"/>
          <a:ext cx="602540" cy="1267119"/>
        </a:xfrm>
        <a:prstGeom prst="rect">
          <a:avLst/>
        </a:prstGeom>
      </xdr:spPr>
    </xdr:pic>
    <xdr:clientData/>
  </xdr:oneCellAnchor>
  <xdr:oneCellAnchor>
    <xdr:from>
      <xdr:col>9</xdr:col>
      <xdr:colOff>480461</xdr:colOff>
      <xdr:row>10</xdr:row>
      <xdr:rowOff>31451</xdr:rowOff>
    </xdr:from>
    <xdr:ext cx="1370456" cy="569937"/>
    <xdr:pic>
      <xdr:nvPicPr>
        <xdr:cNvPr id="19" name="image231.jpeg">
          <a:extLst>
            <a:ext uri="{FF2B5EF4-FFF2-40B4-BE49-F238E27FC236}">
              <a16:creationId xmlns="" xmlns:a16="http://schemas.microsoft.com/office/drawing/2014/main" id="{A7621469-F8FA-43E7-912E-6E7E33394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2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586320" y="316992"/>
          <a:ext cx="569937" cy="1370456"/>
        </a:xfrm>
        <a:prstGeom prst="rect">
          <a:avLst/>
        </a:prstGeom>
      </xdr:spPr>
    </xdr:pic>
    <xdr:clientData/>
  </xdr:oneCellAnchor>
  <xdr:oneCellAnchor>
    <xdr:from>
      <xdr:col>5</xdr:col>
      <xdr:colOff>876300</xdr:colOff>
      <xdr:row>36</xdr:row>
      <xdr:rowOff>28574</xdr:rowOff>
    </xdr:from>
    <xdr:ext cx="400798" cy="552451"/>
    <xdr:pic>
      <xdr:nvPicPr>
        <xdr:cNvPr id="20" name="image238.jpeg">
          <a:extLst>
            <a:ext uri="{FF2B5EF4-FFF2-40B4-BE49-F238E27FC236}">
              <a16:creationId xmlns="" xmlns:a16="http://schemas.microsoft.com/office/drawing/2014/main" id="{4E0D9D01-E7F6-431C-B5C0-7701FF1EC7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18" t="10658" r="28770" b="11639"/>
        <a:stretch/>
      </xdr:blipFill>
      <xdr:spPr>
        <a:xfrm>
          <a:off x="3276600" y="6543674"/>
          <a:ext cx="400798" cy="552451"/>
        </a:xfrm>
        <a:prstGeom prst="rect">
          <a:avLst/>
        </a:prstGeom>
      </xdr:spPr>
    </xdr:pic>
    <xdr:clientData/>
  </xdr:oneCellAnchor>
  <xdr:oneCellAnchor>
    <xdr:from>
      <xdr:col>7</xdr:col>
      <xdr:colOff>637063</xdr:colOff>
      <xdr:row>36</xdr:row>
      <xdr:rowOff>47625</xdr:rowOff>
    </xdr:from>
    <xdr:ext cx="858362" cy="512901"/>
    <xdr:pic>
      <xdr:nvPicPr>
        <xdr:cNvPr id="21" name="image239.jpeg">
          <a:extLst>
            <a:ext uri="{FF2B5EF4-FFF2-40B4-BE49-F238E27FC236}">
              <a16:creationId xmlns="" xmlns:a16="http://schemas.microsoft.com/office/drawing/2014/main" id="{7EADD82D-5337-410F-B5E4-62E3EDCCEF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0" b="16134"/>
        <a:stretch/>
      </xdr:blipFill>
      <xdr:spPr>
        <a:xfrm>
          <a:off x="5190013" y="6562725"/>
          <a:ext cx="858362" cy="512901"/>
        </a:xfrm>
        <a:prstGeom prst="rect">
          <a:avLst/>
        </a:prstGeom>
      </xdr:spPr>
    </xdr:pic>
    <xdr:clientData/>
  </xdr:oneCellAnchor>
  <xdr:oneCellAnchor>
    <xdr:from>
      <xdr:col>9</xdr:col>
      <xdr:colOff>876300</xdr:colOff>
      <xdr:row>36</xdr:row>
      <xdr:rowOff>66675</xdr:rowOff>
    </xdr:from>
    <xdr:ext cx="409799" cy="504825"/>
    <xdr:pic>
      <xdr:nvPicPr>
        <xdr:cNvPr id="22" name="image240.jpeg">
          <a:extLst>
            <a:ext uri="{FF2B5EF4-FFF2-40B4-BE49-F238E27FC236}">
              <a16:creationId xmlns="" xmlns:a16="http://schemas.microsoft.com/office/drawing/2014/main" id="{257ACA6D-603F-4BB4-B2A8-3024FC8727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62" t="16744" r="28075" b="14594"/>
        <a:stretch/>
      </xdr:blipFill>
      <xdr:spPr>
        <a:xfrm>
          <a:off x="7581900" y="6581775"/>
          <a:ext cx="409799" cy="504825"/>
        </a:xfrm>
        <a:prstGeom prst="rect">
          <a:avLst/>
        </a:prstGeom>
      </xdr:spPr>
    </xdr:pic>
    <xdr:clientData/>
  </xdr:oneCellAnchor>
  <xdr:oneCellAnchor>
    <xdr:from>
      <xdr:col>3</xdr:col>
      <xdr:colOff>596918</xdr:colOff>
      <xdr:row>36</xdr:row>
      <xdr:rowOff>38099</xdr:rowOff>
    </xdr:from>
    <xdr:ext cx="948205" cy="561976"/>
    <xdr:pic>
      <xdr:nvPicPr>
        <xdr:cNvPr id="23" name="image241.jpeg">
          <a:extLst>
            <a:ext uri="{FF2B5EF4-FFF2-40B4-BE49-F238E27FC236}">
              <a16:creationId xmlns="" xmlns:a16="http://schemas.microsoft.com/office/drawing/2014/main" id="{AABB3538-22BF-4ADA-BAB4-C0BE60615E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70" b="15133"/>
        <a:stretch/>
      </xdr:blipFill>
      <xdr:spPr>
        <a:xfrm>
          <a:off x="1920893" y="8467724"/>
          <a:ext cx="948205" cy="561976"/>
        </a:xfrm>
        <a:prstGeom prst="rect">
          <a:avLst/>
        </a:prstGeom>
      </xdr:spPr>
    </xdr:pic>
    <xdr:clientData/>
  </xdr:oneCellAnchor>
  <xdr:twoCellAnchor editAs="oneCell">
    <xdr:from>
      <xdr:col>2</xdr:col>
      <xdr:colOff>529166</xdr:colOff>
      <xdr:row>7</xdr:row>
      <xdr:rowOff>180975</xdr:rowOff>
    </xdr:from>
    <xdr:to>
      <xdr:col>3</xdr:col>
      <xdr:colOff>749770</xdr:colOff>
      <xdr:row>9</xdr:row>
      <xdr:rowOff>40653</xdr:rowOff>
    </xdr:to>
    <xdr:pic>
      <xdr:nvPicPr>
        <xdr:cNvPr id="24" name="그림 23">
          <a:extLst>
            <a:ext uri="{FF2B5EF4-FFF2-40B4-BE49-F238E27FC236}">
              <a16:creationId xmlns="" xmlns:a16="http://schemas.microsoft.com/office/drawing/2014/main" id="{61133FCE-3DF3-4628-B18F-8B9D56AC4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816" y="219075"/>
          <a:ext cx="1296929" cy="507378"/>
        </a:xfrm>
        <a:prstGeom prst="rect">
          <a:avLst/>
        </a:prstGeom>
      </xdr:spPr>
    </xdr:pic>
    <xdr:clientData/>
  </xdr:twoCellAnchor>
  <xdr:oneCellAnchor>
    <xdr:from>
      <xdr:col>3</xdr:col>
      <xdr:colOff>436599</xdr:colOff>
      <xdr:row>44</xdr:row>
      <xdr:rowOff>43196</xdr:rowOff>
    </xdr:from>
    <xdr:ext cx="1031947" cy="509253"/>
    <xdr:pic>
      <xdr:nvPicPr>
        <xdr:cNvPr id="25" name="image191.png">
          <a:extLst>
            <a:ext uri="{FF2B5EF4-FFF2-40B4-BE49-F238E27FC236}">
              <a16:creationId xmlns="" xmlns:a16="http://schemas.microsoft.com/office/drawing/2014/main" id="{C67B90BB-12C3-4BA4-A824-E5388A742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rightnessContrast bright="-2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574" y="10301621"/>
          <a:ext cx="1031947" cy="509253"/>
        </a:xfrm>
        <a:prstGeom prst="rect">
          <a:avLst/>
        </a:prstGeom>
      </xdr:spPr>
    </xdr:pic>
    <xdr:clientData/>
  </xdr:oneCellAnchor>
  <xdr:oneCellAnchor>
    <xdr:from>
      <xdr:col>5</xdr:col>
      <xdr:colOff>126254</xdr:colOff>
      <xdr:row>44</xdr:row>
      <xdr:rowOff>122788</xdr:rowOff>
    </xdr:from>
    <xdr:ext cx="1567080" cy="557325"/>
    <xdr:pic>
      <xdr:nvPicPr>
        <xdr:cNvPr id="26" name="image192.png">
          <a:extLst>
            <a:ext uri="{FF2B5EF4-FFF2-40B4-BE49-F238E27FC236}">
              <a16:creationId xmlns="" xmlns:a16="http://schemas.microsoft.com/office/drawing/2014/main" id="{45516F7D-3EFF-4ECE-A6A6-CC13A14EA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6554" y="1008613"/>
          <a:ext cx="1567080" cy="557325"/>
        </a:xfrm>
        <a:prstGeom prst="rect">
          <a:avLst/>
        </a:prstGeom>
      </xdr:spPr>
    </xdr:pic>
    <xdr:clientData/>
  </xdr:oneCellAnchor>
  <xdr:oneCellAnchor>
    <xdr:from>
      <xdr:col>6</xdr:col>
      <xdr:colOff>458063</xdr:colOff>
      <xdr:row>44</xdr:row>
      <xdr:rowOff>27058</xdr:rowOff>
    </xdr:from>
    <xdr:ext cx="489837" cy="660859"/>
    <xdr:pic>
      <xdr:nvPicPr>
        <xdr:cNvPr id="27" name="image193.png">
          <a:extLst>
            <a:ext uri="{FF2B5EF4-FFF2-40B4-BE49-F238E27FC236}">
              <a16:creationId xmlns="" xmlns:a16="http://schemas.microsoft.com/office/drawing/2014/main" id="{220177C2-C350-48EB-8EA9-1B9DAD729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rightnessContrast bright="-2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688" y="912883"/>
          <a:ext cx="489837" cy="660859"/>
        </a:xfrm>
        <a:prstGeom prst="rect">
          <a:avLst/>
        </a:prstGeom>
      </xdr:spPr>
    </xdr:pic>
    <xdr:clientData/>
  </xdr:oneCellAnchor>
  <xdr:oneCellAnchor>
    <xdr:from>
      <xdr:col>4</xdr:col>
      <xdr:colOff>338514</xdr:colOff>
      <xdr:row>44</xdr:row>
      <xdr:rowOff>47494</xdr:rowOff>
    </xdr:from>
    <xdr:ext cx="376450" cy="566339"/>
    <xdr:pic>
      <xdr:nvPicPr>
        <xdr:cNvPr id="28" name="image194.png">
          <a:extLst>
            <a:ext uri="{FF2B5EF4-FFF2-40B4-BE49-F238E27FC236}">
              <a16:creationId xmlns="" xmlns:a16="http://schemas.microsoft.com/office/drawing/2014/main" id="{79EC4F49-C2D2-4B44-8054-1CA167974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rightnessContrast bright="-2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814" y="10305919"/>
          <a:ext cx="376450" cy="566339"/>
        </a:xfrm>
        <a:prstGeom prst="rect">
          <a:avLst/>
        </a:prstGeom>
      </xdr:spPr>
    </xdr:pic>
    <xdr:clientData/>
  </xdr:oneCellAnchor>
  <xdr:oneCellAnchor>
    <xdr:from>
      <xdr:col>7</xdr:col>
      <xdr:colOff>430655</xdr:colOff>
      <xdr:row>44</xdr:row>
      <xdr:rowOff>39526</xdr:rowOff>
    </xdr:from>
    <xdr:ext cx="1441408" cy="584891"/>
    <xdr:pic>
      <xdr:nvPicPr>
        <xdr:cNvPr id="29" name="image195.png">
          <a:extLst>
            <a:ext uri="{FF2B5EF4-FFF2-40B4-BE49-F238E27FC236}">
              <a16:creationId xmlns="" xmlns:a16="http://schemas.microsoft.com/office/drawing/2014/main" id="{582054F4-5A24-42CF-A809-95D76B175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3605" y="925351"/>
          <a:ext cx="1441408" cy="584891"/>
        </a:xfrm>
        <a:prstGeom prst="rect">
          <a:avLst/>
        </a:prstGeom>
      </xdr:spPr>
    </xdr:pic>
    <xdr:clientData/>
  </xdr:oneCellAnchor>
  <xdr:oneCellAnchor>
    <xdr:from>
      <xdr:col>9</xdr:col>
      <xdr:colOff>154279</xdr:colOff>
      <xdr:row>44</xdr:row>
      <xdr:rowOff>19157</xdr:rowOff>
    </xdr:from>
    <xdr:ext cx="1972972" cy="611078"/>
    <xdr:pic>
      <xdr:nvPicPr>
        <xdr:cNvPr id="30" name="image196.png">
          <a:extLst>
            <a:ext uri="{FF2B5EF4-FFF2-40B4-BE49-F238E27FC236}">
              <a16:creationId xmlns="" xmlns:a16="http://schemas.microsoft.com/office/drawing/2014/main" id="{EF169FBA-9FDB-4061-860F-8F935B9B3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9879" y="904982"/>
          <a:ext cx="1972972" cy="611078"/>
        </a:xfrm>
        <a:prstGeom prst="rect">
          <a:avLst/>
        </a:prstGeom>
      </xdr:spPr>
    </xdr:pic>
    <xdr:clientData/>
  </xdr:oneCellAnchor>
  <xdr:oneCellAnchor>
    <xdr:from>
      <xdr:col>11</xdr:col>
      <xdr:colOff>455083</xdr:colOff>
      <xdr:row>44</xdr:row>
      <xdr:rowOff>10583</xdr:rowOff>
    </xdr:from>
    <xdr:ext cx="1227667" cy="610366"/>
    <xdr:pic>
      <xdr:nvPicPr>
        <xdr:cNvPr id="31" name="image206.jpeg">
          <a:extLst>
            <a:ext uri="{FF2B5EF4-FFF2-40B4-BE49-F238E27FC236}">
              <a16:creationId xmlns="" xmlns:a16="http://schemas.microsoft.com/office/drawing/2014/main" id="{9C798B59-8D5C-4BF3-A8C9-372CB04F12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rightnessContrast bright="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621" t="7383" r="4498" b="11809"/>
        <a:stretch/>
      </xdr:blipFill>
      <xdr:spPr>
        <a:xfrm>
          <a:off x="9313333" y="896408"/>
          <a:ext cx="1227667" cy="610366"/>
        </a:xfrm>
        <a:prstGeom prst="rect">
          <a:avLst/>
        </a:prstGeom>
      </xdr:spPr>
    </xdr:pic>
    <xdr:clientData/>
  </xdr:oneCellAnchor>
  <xdr:oneCellAnchor>
    <xdr:from>
      <xdr:col>13</xdr:col>
      <xdr:colOff>306917</xdr:colOff>
      <xdr:row>44</xdr:row>
      <xdr:rowOff>21167</xdr:rowOff>
    </xdr:from>
    <xdr:ext cx="1439334" cy="572552"/>
    <xdr:pic>
      <xdr:nvPicPr>
        <xdr:cNvPr id="32" name="image207.jpeg">
          <a:extLst>
            <a:ext uri="{FF2B5EF4-FFF2-40B4-BE49-F238E27FC236}">
              <a16:creationId xmlns="" xmlns:a16="http://schemas.microsoft.com/office/drawing/2014/main" id="{D856D2C1-591A-4423-A4E6-28BC09EB3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rightnessContrast bright="1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19" t="5880" r="3626" b="12097"/>
        <a:stretch/>
      </xdr:blipFill>
      <xdr:spPr>
        <a:xfrm>
          <a:off x="11317817" y="906992"/>
          <a:ext cx="1439334" cy="572552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786060</xdr:colOff>
      <xdr:row>10</xdr:row>
      <xdr:rowOff>48642</xdr:rowOff>
    </xdr:from>
    <xdr:ext cx="644223" cy="573658"/>
    <xdr:pic>
      <xdr:nvPicPr>
        <xdr:cNvPr id="10" name="image208.jpeg">
          <a:extLst>
            <a:ext uri="{FF2B5EF4-FFF2-40B4-BE49-F238E27FC236}">
              <a16:creationId xmlns="" xmlns:a16="http://schemas.microsoft.com/office/drawing/2014/main" id="{081806BC-7AE3-4E3F-BEF3-9EE89A178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035" y="2648967"/>
          <a:ext cx="644223" cy="573658"/>
        </a:xfrm>
        <a:prstGeom prst="rect">
          <a:avLst/>
        </a:prstGeom>
      </xdr:spPr>
    </xdr:pic>
    <xdr:clientData/>
  </xdr:oneCellAnchor>
  <xdr:oneCellAnchor>
    <xdr:from>
      <xdr:col>5</xdr:col>
      <xdr:colOff>714137</xdr:colOff>
      <xdr:row>10</xdr:row>
      <xdr:rowOff>40216</xdr:rowOff>
    </xdr:from>
    <xdr:ext cx="655942" cy="584201"/>
    <xdr:pic>
      <xdr:nvPicPr>
        <xdr:cNvPr id="11" name="image210.jpeg">
          <a:extLst>
            <a:ext uri="{FF2B5EF4-FFF2-40B4-BE49-F238E27FC236}">
              <a16:creationId xmlns="" xmlns:a16="http://schemas.microsoft.com/office/drawing/2014/main" id="{1DAAAC2E-7EE0-4DCA-8B32-EFF6D8B72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-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7137" y="2738966"/>
          <a:ext cx="655942" cy="584201"/>
        </a:xfrm>
        <a:prstGeom prst="rect">
          <a:avLst/>
        </a:prstGeom>
      </xdr:spPr>
    </xdr:pic>
    <xdr:clientData/>
  </xdr:oneCellAnchor>
  <xdr:oneCellAnchor>
    <xdr:from>
      <xdr:col>7</xdr:col>
      <xdr:colOff>412749</xdr:colOff>
      <xdr:row>10</xdr:row>
      <xdr:rowOff>31751</xdr:rowOff>
    </xdr:from>
    <xdr:ext cx="1270001" cy="561946"/>
    <xdr:pic>
      <xdr:nvPicPr>
        <xdr:cNvPr id="12" name="image232.jpeg">
          <a:extLst>
            <a:ext uri="{FF2B5EF4-FFF2-40B4-BE49-F238E27FC236}">
              <a16:creationId xmlns="" xmlns:a16="http://schemas.microsoft.com/office/drawing/2014/main" id="{1F0D009C-EF77-43FB-B708-27EC5EB6A6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4" t="10958" r="2519" b="4950"/>
        <a:stretch/>
      </xdr:blipFill>
      <xdr:spPr>
        <a:xfrm>
          <a:off x="4984749" y="2730501"/>
          <a:ext cx="1270001" cy="561946"/>
        </a:xfrm>
        <a:prstGeom prst="rect">
          <a:avLst/>
        </a:prstGeom>
      </xdr:spPr>
    </xdr:pic>
    <xdr:clientData/>
  </xdr:oneCellAnchor>
  <xdr:oneCellAnchor>
    <xdr:from>
      <xdr:col>9</xdr:col>
      <xdr:colOff>337154</xdr:colOff>
      <xdr:row>10</xdr:row>
      <xdr:rowOff>10583</xdr:rowOff>
    </xdr:from>
    <xdr:ext cx="1499847" cy="613834"/>
    <xdr:pic>
      <xdr:nvPicPr>
        <xdr:cNvPr id="13" name="image233.jpeg">
          <a:extLst>
            <a:ext uri="{FF2B5EF4-FFF2-40B4-BE49-F238E27FC236}">
              <a16:creationId xmlns="" xmlns:a16="http://schemas.microsoft.com/office/drawing/2014/main" id="{8D41C0E4-0193-475E-8E12-F2FA038AB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8573" b="9297"/>
        <a:stretch/>
      </xdr:blipFill>
      <xdr:spPr>
        <a:xfrm>
          <a:off x="7068154" y="2709333"/>
          <a:ext cx="1499847" cy="613834"/>
        </a:xfrm>
        <a:prstGeom prst="rect">
          <a:avLst/>
        </a:prstGeom>
      </xdr:spPr>
    </xdr:pic>
    <xdr:clientData/>
  </xdr:oneCellAnchor>
  <xdr:oneCellAnchor>
    <xdr:from>
      <xdr:col>11</xdr:col>
      <xdr:colOff>879089</xdr:colOff>
      <xdr:row>10</xdr:row>
      <xdr:rowOff>21167</xdr:rowOff>
    </xdr:from>
    <xdr:ext cx="390911" cy="591472"/>
    <xdr:pic>
      <xdr:nvPicPr>
        <xdr:cNvPr id="14" name="image234.jpeg">
          <a:extLst>
            <a:ext uri="{FF2B5EF4-FFF2-40B4-BE49-F238E27FC236}">
              <a16:creationId xmlns="" xmlns:a16="http://schemas.microsoft.com/office/drawing/2014/main" id="{59D819D1-23A2-43CB-B612-6698F5A50A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350"/>
        <a:stretch/>
      </xdr:blipFill>
      <xdr:spPr>
        <a:xfrm>
          <a:off x="9769089" y="2719917"/>
          <a:ext cx="390911" cy="591472"/>
        </a:xfrm>
        <a:prstGeom prst="rect">
          <a:avLst/>
        </a:prstGeom>
      </xdr:spPr>
    </xdr:pic>
    <xdr:clientData/>
  </xdr:oneCellAnchor>
  <xdr:twoCellAnchor editAs="oneCell">
    <xdr:from>
      <xdr:col>2</xdr:col>
      <xdr:colOff>519641</xdr:colOff>
      <xdr:row>7</xdr:row>
      <xdr:rowOff>180975</xdr:rowOff>
    </xdr:from>
    <xdr:to>
      <xdr:col>3</xdr:col>
      <xdr:colOff>740245</xdr:colOff>
      <xdr:row>9</xdr:row>
      <xdr:rowOff>40653</xdr:rowOff>
    </xdr:to>
    <xdr:pic>
      <xdr:nvPicPr>
        <xdr:cNvPr id="15" name="그림 14">
          <a:extLst>
            <a:ext uri="{FF2B5EF4-FFF2-40B4-BE49-F238E27FC236}">
              <a16:creationId xmlns="" xmlns:a16="http://schemas.microsoft.com/office/drawing/2014/main" id="{2BD87F40-09A7-4DEB-8BE2-90CE15F25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291" y="219075"/>
          <a:ext cx="1296929" cy="50737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781050</xdr:colOff>
      <xdr:row>10</xdr:row>
      <xdr:rowOff>38099</xdr:rowOff>
    </xdr:from>
    <xdr:ext cx="619125" cy="581219"/>
    <xdr:pic>
      <xdr:nvPicPr>
        <xdr:cNvPr id="2" name="image237.jpeg">
          <a:extLst>
            <a:ext uri="{FF2B5EF4-FFF2-40B4-BE49-F238E27FC236}">
              <a16:creationId xmlns="" xmlns:a16="http://schemas.microsoft.com/office/drawing/2014/main" id="{EAF5B1A3-5355-48B0-9FB2-223BF031ED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5" t="9971" r="23945" b="12324"/>
        <a:stretch/>
      </xdr:blipFill>
      <xdr:spPr>
        <a:xfrm>
          <a:off x="2105025" y="895349"/>
          <a:ext cx="619125" cy="581219"/>
        </a:xfrm>
        <a:prstGeom prst="rect">
          <a:avLst/>
        </a:prstGeom>
      </xdr:spPr>
    </xdr:pic>
    <xdr:clientData/>
  </xdr:oneCellAnchor>
  <xdr:oneCellAnchor>
    <xdr:from>
      <xdr:col>5</xdr:col>
      <xdr:colOff>742950</xdr:colOff>
      <xdr:row>10</xdr:row>
      <xdr:rowOff>38099</xdr:rowOff>
    </xdr:from>
    <xdr:ext cx="628650" cy="588523"/>
    <xdr:pic>
      <xdr:nvPicPr>
        <xdr:cNvPr id="3" name="image237.jpeg">
          <a:extLst>
            <a:ext uri="{FF2B5EF4-FFF2-40B4-BE49-F238E27FC236}">
              <a16:creationId xmlns="" xmlns:a16="http://schemas.microsoft.com/office/drawing/2014/main" id="{12D9C922-ADA7-4EB4-AB31-2505624906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53" t="10833" r="24648" b="10700"/>
        <a:stretch/>
      </xdr:blipFill>
      <xdr:spPr>
        <a:xfrm>
          <a:off x="3143250" y="895349"/>
          <a:ext cx="628650" cy="588523"/>
        </a:xfrm>
        <a:prstGeom prst="rect">
          <a:avLst/>
        </a:prstGeom>
      </xdr:spPr>
    </xdr:pic>
    <xdr:clientData/>
  </xdr:oneCellAnchor>
  <xdr:oneCellAnchor>
    <xdr:from>
      <xdr:col>9</xdr:col>
      <xdr:colOff>752475</xdr:colOff>
      <xdr:row>10</xdr:row>
      <xdr:rowOff>47624</xdr:rowOff>
    </xdr:from>
    <xdr:ext cx="581025" cy="545453"/>
    <xdr:pic>
      <xdr:nvPicPr>
        <xdr:cNvPr id="4" name="image237.jpeg">
          <a:extLst>
            <a:ext uri="{FF2B5EF4-FFF2-40B4-BE49-F238E27FC236}">
              <a16:creationId xmlns="" xmlns:a16="http://schemas.microsoft.com/office/drawing/2014/main" id="{E15CD96F-1347-4012-85F9-05893E0A2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52" t="13117" r="26283" b="13595"/>
        <a:stretch/>
      </xdr:blipFill>
      <xdr:spPr>
        <a:xfrm>
          <a:off x="7458075" y="904874"/>
          <a:ext cx="581025" cy="545453"/>
        </a:xfrm>
        <a:prstGeom prst="rect">
          <a:avLst/>
        </a:prstGeom>
      </xdr:spPr>
    </xdr:pic>
    <xdr:clientData/>
  </xdr:oneCellAnchor>
  <xdr:oneCellAnchor>
    <xdr:from>
      <xdr:col>11</xdr:col>
      <xdr:colOff>762000</xdr:colOff>
      <xdr:row>10</xdr:row>
      <xdr:rowOff>19050</xdr:rowOff>
    </xdr:from>
    <xdr:ext cx="611379" cy="561975"/>
    <xdr:pic>
      <xdr:nvPicPr>
        <xdr:cNvPr id="5" name="image237.jpeg">
          <a:extLst>
            <a:ext uri="{FF2B5EF4-FFF2-40B4-BE49-F238E27FC236}">
              <a16:creationId xmlns="" xmlns:a16="http://schemas.microsoft.com/office/drawing/2014/main" id="{17D78823-B69B-4790-BCB5-D917B46FB1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70" t="13117" r="25746" b="14392"/>
        <a:stretch/>
      </xdr:blipFill>
      <xdr:spPr>
        <a:xfrm>
          <a:off x="9620250" y="876300"/>
          <a:ext cx="611379" cy="561975"/>
        </a:xfrm>
        <a:prstGeom prst="rect">
          <a:avLst/>
        </a:prstGeom>
      </xdr:spPr>
    </xdr:pic>
    <xdr:clientData/>
  </xdr:oneCellAnchor>
  <xdr:oneCellAnchor>
    <xdr:from>
      <xdr:col>7</xdr:col>
      <xdr:colOff>761999</xdr:colOff>
      <xdr:row>10</xdr:row>
      <xdr:rowOff>28575</xdr:rowOff>
    </xdr:from>
    <xdr:ext cx="616951" cy="561976"/>
    <xdr:pic>
      <xdr:nvPicPr>
        <xdr:cNvPr id="6" name="image237.jpeg">
          <a:extLst>
            <a:ext uri="{FF2B5EF4-FFF2-40B4-BE49-F238E27FC236}">
              <a16:creationId xmlns="" xmlns:a16="http://schemas.microsoft.com/office/drawing/2014/main" id="{EB026698-4D32-4046-855B-E472E76164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99" t="13859" r="25936" b="13229"/>
        <a:stretch/>
      </xdr:blipFill>
      <xdr:spPr>
        <a:xfrm>
          <a:off x="5314949" y="885825"/>
          <a:ext cx="616951" cy="561976"/>
        </a:xfrm>
        <a:prstGeom prst="rect">
          <a:avLst/>
        </a:prstGeom>
      </xdr:spPr>
    </xdr:pic>
    <xdr:clientData/>
  </xdr:oneCellAnchor>
  <xdr:oneCellAnchor>
    <xdr:from>
      <xdr:col>3</xdr:col>
      <xdr:colOff>472280</xdr:colOff>
      <xdr:row>19</xdr:row>
      <xdr:rowOff>12192</xdr:rowOff>
    </xdr:from>
    <xdr:ext cx="560912" cy="530733"/>
    <xdr:pic>
      <xdr:nvPicPr>
        <xdr:cNvPr id="7" name="image235.jpeg">
          <a:extLst>
            <a:ext uri="{FF2B5EF4-FFF2-40B4-BE49-F238E27FC236}">
              <a16:creationId xmlns="" xmlns:a16="http://schemas.microsoft.com/office/drawing/2014/main" id="{86F9332B-C0A0-42BD-8AD4-131F79937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255" y="2869692"/>
          <a:ext cx="560912" cy="530733"/>
        </a:xfrm>
        <a:prstGeom prst="rect">
          <a:avLst/>
        </a:prstGeom>
      </xdr:spPr>
    </xdr:pic>
    <xdr:clientData/>
  </xdr:oneCellAnchor>
  <xdr:oneCellAnchor>
    <xdr:from>
      <xdr:col>3</xdr:col>
      <xdr:colOff>1029583</xdr:colOff>
      <xdr:row>19</xdr:row>
      <xdr:rowOff>85725</xdr:rowOff>
    </xdr:from>
    <xdr:ext cx="741785" cy="504825"/>
    <xdr:pic>
      <xdr:nvPicPr>
        <xdr:cNvPr id="8" name="image236.jpeg">
          <a:extLst>
            <a:ext uri="{FF2B5EF4-FFF2-40B4-BE49-F238E27FC236}">
              <a16:creationId xmlns="" xmlns:a16="http://schemas.microsoft.com/office/drawing/2014/main" id="{E69A97F6-52EA-43BB-A021-E017D0E61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558" y="2943225"/>
          <a:ext cx="741785" cy="504825"/>
        </a:xfrm>
        <a:prstGeom prst="rect">
          <a:avLst/>
        </a:prstGeom>
      </xdr:spPr>
    </xdr:pic>
    <xdr:clientData/>
  </xdr:oneCellAnchor>
  <xdr:oneCellAnchor>
    <xdr:from>
      <xdr:col>5</xdr:col>
      <xdr:colOff>400050</xdr:colOff>
      <xdr:row>19</xdr:row>
      <xdr:rowOff>38286</xdr:rowOff>
    </xdr:from>
    <xdr:ext cx="613867" cy="580839"/>
    <xdr:pic>
      <xdr:nvPicPr>
        <xdr:cNvPr id="9" name="image235.jpeg">
          <a:extLst>
            <a:ext uri="{FF2B5EF4-FFF2-40B4-BE49-F238E27FC236}">
              <a16:creationId xmlns="" xmlns:a16="http://schemas.microsoft.com/office/drawing/2014/main" id="{40838083-1F1E-41A2-B18F-FC7697FA9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brigh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2724336"/>
          <a:ext cx="613867" cy="580839"/>
        </a:xfrm>
        <a:prstGeom prst="rect">
          <a:avLst/>
        </a:prstGeom>
      </xdr:spPr>
    </xdr:pic>
    <xdr:clientData/>
  </xdr:oneCellAnchor>
  <xdr:oneCellAnchor>
    <xdr:from>
      <xdr:col>5</xdr:col>
      <xdr:colOff>1016122</xdr:colOff>
      <xdr:row>19</xdr:row>
      <xdr:rowOff>68072</xdr:rowOff>
    </xdr:from>
    <xdr:ext cx="753728" cy="512953"/>
    <xdr:pic>
      <xdr:nvPicPr>
        <xdr:cNvPr id="10" name="image236.jpeg">
          <a:extLst>
            <a:ext uri="{FF2B5EF4-FFF2-40B4-BE49-F238E27FC236}">
              <a16:creationId xmlns="" xmlns:a16="http://schemas.microsoft.com/office/drawing/2014/main" id="{4CD7846C-5F43-4732-9E1E-0BB09052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6422" y="2754122"/>
          <a:ext cx="753728" cy="512953"/>
        </a:xfrm>
        <a:prstGeom prst="rect">
          <a:avLst/>
        </a:prstGeom>
      </xdr:spPr>
    </xdr:pic>
    <xdr:clientData/>
  </xdr:oneCellAnchor>
  <xdr:oneCellAnchor>
    <xdr:from>
      <xdr:col>7</xdr:col>
      <xdr:colOff>448595</xdr:colOff>
      <xdr:row>19</xdr:row>
      <xdr:rowOff>50292</xdr:rowOff>
    </xdr:from>
    <xdr:ext cx="560911" cy="530733"/>
    <xdr:pic>
      <xdr:nvPicPr>
        <xdr:cNvPr id="11" name="image235.jpeg">
          <a:extLst>
            <a:ext uri="{FF2B5EF4-FFF2-40B4-BE49-F238E27FC236}">
              <a16:creationId xmlns="" xmlns:a16="http://schemas.microsoft.com/office/drawing/2014/main" id="{A8CDF02A-5D9D-4815-B978-5B5EB853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1545" y="2736342"/>
          <a:ext cx="560911" cy="530733"/>
        </a:xfrm>
        <a:prstGeom prst="rect">
          <a:avLst/>
        </a:prstGeom>
      </xdr:spPr>
    </xdr:pic>
    <xdr:clientData/>
  </xdr:oneCellAnchor>
  <xdr:oneCellAnchor>
    <xdr:from>
      <xdr:col>8</xdr:col>
      <xdr:colOff>2189</xdr:colOff>
      <xdr:row>19</xdr:row>
      <xdr:rowOff>39497</xdr:rowOff>
    </xdr:from>
    <xdr:ext cx="767723" cy="522477"/>
    <xdr:pic>
      <xdr:nvPicPr>
        <xdr:cNvPr id="12" name="image236.jpeg">
          <a:extLst>
            <a:ext uri="{FF2B5EF4-FFF2-40B4-BE49-F238E27FC236}">
              <a16:creationId xmlns="" xmlns:a16="http://schemas.microsoft.com/office/drawing/2014/main" id="{75872E40-2AEC-45FF-8CD2-C3C3FAB1C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brigh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1464" y="2725547"/>
          <a:ext cx="767723" cy="522477"/>
        </a:xfrm>
        <a:prstGeom prst="rect">
          <a:avLst/>
        </a:prstGeom>
      </xdr:spPr>
    </xdr:pic>
    <xdr:clientData/>
  </xdr:oneCellAnchor>
  <xdr:oneCellAnchor>
    <xdr:from>
      <xdr:col>11</xdr:col>
      <xdr:colOff>457200</xdr:colOff>
      <xdr:row>19</xdr:row>
      <xdr:rowOff>42036</xdr:rowOff>
    </xdr:from>
    <xdr:ext cx="604388" cy="571871"/>
    <xdr:pic>
      <xdr:nvPicPr>
        <xdr:cNvPr id="13" name="image235.jpeg">
          <a:extLst>
            <a:ext uri="{FF2B5EF4-FFF2-40B4-BE49-F238E27FC236}">
              <a16:creationId xmlns="" xmlns:a16="http://schemas.microsoft.com/office/drawing/2014/main" id="{5524A992-C904-4BD8-8CE2-27ABF1209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brigh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5450" y="2728086"/>
          <a:ext cx="604388" cy="571871"/>
        </a:xfrm>
        <a:prstGeom prst="rect">
          <a:avLst/>
        </a:prstGeom>
      </xdr:spPr>
    </xdr:pic>
    <xdr:clientData/>
  </xdr:oneCellAnchor>
  <xdr:oneCellAnchor>
    <xdr:from>
      <xdr:col>12</xdr:col>
      <xdr:colOff>63370</xdr:colOff>
      <xdr:row>19</xdr:row>
      <xdr:rowOff>57658</xdr:rowOff>
    </xdr:from>
    <xdr:ext cx="755780" cy="514350"/>
    <xdr:pic>
      <xdr:nvPicPr>
        <xdr:cNvPr id="14" name="image236.jpeg">
          <a:extLst>
            <a:ext uri="{FF2B5EF4-FFF2-40B4-BE49-F238E27FC236}">
              <a16:creationId xmlns="" xmlns:a16="http://schemas.microsoft.com/office/drawing/2014/main" id="{F26AFBEB-26D1-44B7-8B34-9D6509245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brigh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7945" y="2743708"/>
          <a:ext cx="755780" cy="514350"/>
        </a:xfrm>
        <a:prstGeom prst="rect">
          <a:avLst/>
        </a:prstGeom>
      </xdr:spPr>
    </xdr:pic>
    <xdr:clientData/>
  </xdr:oneCellAnchor>
  <xdr:oneCellAnchor>
    <xdr:from>
      <xdr:col>9</xdr:col>
      <xdr:colOff>433622</xdr:colOff>
      <xdr:row>19</xdr:row>
      <xdr:rowOff>41530</xdr:rowOff>
    </xdr:from>
    <xdr:ext cx="528403" cy="499974"/>
    <xdr:pic>
      <xdr:nvPicPr>
        <xdr:cNvPr id="15" name="image235.jpeg">
          <a:extLst>
            <a:ext uri="{FF2B5EF4-FFF2-40B4-BE49-F238E27FC236}">
              <a16:creationId xmlns="" xmlns:a16="http://schemas.microsoft.com/office/drawing/2014/main" id="{14869D9E-C473-458F-86C5-9773636E7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brigh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9222" y="2727580"/>
          <a:ext cx="528403" cy="499974"/>
        </a:xfrm>
        <a:prstGeom prst="rect">
          <a:avLst/>
        </a:prstGeom>
      </xdr:spPr>
    </xdr:pic>
    <xdr:clientData/>
  </xdr:oneCellAnchor>
  <xdr:oneCellAnchor>
    <xdr:from>
      <xdr:col>9</xdr:col>
      <xdr:colOff>1007305</xdr:colOff>
      <xdr:row>19</xdr:row>
      <xdr:rowOff>57150</xdr:rowOff>
    </xdr:from>
    <xdr:ext cx="709013" cy="482523"/>
    <xdr:pic>
      <xdr:nvPicPr>
        <xdr:cNvPr id="16" name="image236.jpeg">
          <a:extLst>
            <a:ext uri="{FF2B5EF4-FFF2-40B4-BE49-F238E27FC236}">
              <a16:creationId xmlns="" xmlns:a16="http://schemas.microsoft.com/office/drawing/2014/main" id="{EC11E87D-0F4A-4B2D-907A-6EC682EFA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brigh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2905" y="2743200"/>
          <a:ext cx="709013" cy="482523"/>
        </a:xfrm>
        <a:prstGeom prst="rect">
          <a:avLst/>
        </a:prstGeom>
      </xdr:spPr>
    </xdr:pic>
    <xdr:clientData/>
  </xdr:oneCellAnchor>
  <xdr:twoCellAnchor editAs="oneCell">
    <xdr:from>
      <xdr:col>2</xdr:col>
      <xdr:colOff>538691</xdr:colOff>
      <xdr:row>7</xdr:row>
      <xdr:rowOff>190500</xdr:rowOff>
    </xdr:from>
    <xdr:to>
      <xdr:col>3</xdr:col>
      <xdr:colOff>759295</xdr:colOff>
      <xdr:row>9</xdr:row>
      <xdr:rowOff>50178</xdr:rowOff>
    </xdr:to>
    <xdr:pic>
      <xdr:nvPicPr>
        <xdr:cNvPr id="17" name="그림 16">
          <a:extLst>
            <a:ext uri="{FF2B5EF4-FFF2-40B4-BE49-F238E27FC236}">
              <a16:creationId xmlns="" xmlns:a16="http://schemas.microsoft.com/office/drawing/2014/main" id="{F32E4C36-43BA-4A34-8FCF-2BA12BCD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41" y="228600"/>
          <a:ext cx="1296929" cy="5073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370331</xdr:colOff>
      <xdr:row>7</xdr:row>
      <xdr:rowOff>179417</xdr:rowOff>
    </xdr:from>
    <xdr:to>
      <xdr:col>3</xdr:col>
      <xdr:colOff>769794</xdr:colOff>
      <xdr:row>9</xdr:row>
      <xdr:rowOff>39095</xdr:rowOff>
    </xdr:to>
    <xdr:pic>
      <xdr:nvPicPr>
        <xdr:cNvPr id="9" name="그림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1" y="217517"/>
          <a:ext cx="1294813" cy="507378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17</xdr:row>
      <xdr:rowOff>19049</xdr:rowOff>
    </xdr:from>
    <xdr:to>
      <xdr:col>9</xdr:col>
      <xdr:colOff>2161376</xdr:colOff>
      <xdr:row>24</xdr:row>
      <xdr:rowOff>152399</xdr:rowOff>
    </xdr:to>
    <xdr:pic>
      <xdr:nvPicPr>
        <xdr:cNvPr id="30" name="그림 2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533" t="19910" r="3454" b="13878"/>
        <a:stretch/>
      </xdr:blipFill>
      <xdr:spPr>
        <a:xfrm>
          <a:off x="7639050" y="2105024"/>
          <a:ext cx="2123276" cy="1209675"/>
        </a:xfrm>
        <a:prstGeom prst="rect">
          <a:avLst/>
        </a:prstGeom>
      </xdr:spPr>
    </xdr:pic>
    <xdr:clientData/>
  </xdr:twoCellAnchor>
  <xdr:oneCellAnchor>
    <xdr:from>
      <xdr:col>9</xdr:col>
      <xdr:colOff>390525</xdr:colOff>
      <xdr:row>14</xdr:row>
      <xdr:rowOff>123825</xdr:rowOff>
    </xdr:from>
    <xdr:ext cx="289875" cy="290931"/>
    <xdr:pic>
      <xdr:nvPicPr>
        <xdr:cNvPr id="31" name="image2.png">
          <a:extLst>
            <a:ext uri="{FF2B5EF4-FFF2-40B4-BE49-F238E27FC236}">
              <a16:creationId xmlns="" xmlns:a16="http://schemas.microsoft.com/office/drawing/2014/main" id="{77521303-1420-4BF7-8197-E2046CDCD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695450"/>
          <a:ext cx="289875" cy="29093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10</xdr:row>
      <xdr:rowOff>42333</xdr:rowOff>
    </xdr:from>
    <xdr:to>
      <xdr:col>8</xdr:col>
      <xdr:colOff>829732</xdr:colOff>
      <xdr:row>10</xdr:row>
      <xdr:rowOff>560916</xdr:rowOff>
    </xdr:to>
    <xdr:pic>
      <xdr:nvPicPr>
        <xdr:cNvPr id="2" name="图片 5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" contrast="16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733800" y="1461558"/>
          <a:ext cx="2315632" cy="518583"/>
        </a:xfrm>
        <a:prstGeom prst="rect">
          <a:avLst/>
        </a:prstGeom>
        <a:noFill/>
      </xdr:spPr>
    </xdr:pic>
    <xdr:clientData/>
  </xdr:twoCellAnchor>
  <xdr:oneCellAnchor>
    <xdr:from>
      <xdr:col>6</xdr:col>
      <xdr:colOff>47184</xdr:colOff>
      <xdr:row>28</xdr:row>
      <xdr:rowOff>21060</xdr:rowOff>
    </xdr:from>
    <xdr:ext cx="566580" cy="559099"/>
    <xdr:pic>
      <xdr:nvPicPr>
        <xdr:cNvPr id="3" name="image12.jpe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234" y="6469485"/>
          <a:ext cx="566580" cy="559099"/>
        </a:xfrm>
        <a:prstGeom prst="rect">
          <a:avLst/>
        </a:prstGeom>
      </xdr:spPr>
    </xdr:pic>
    <xdr:clientData/>
  </xdr:oneCellAnchor>
  <xdr:oneCellAnchor>
    <xdr:from>
      <xdr:col>4</xdr:col>
      <xdr:colOff>51638</xdr:colOff>
      <xdr:row>28</xdr:row>
      <xdr:rowOff>74230</xdr:rowOff>
    </xdr:from>
    <xdr:ext cx="553049" cy="542297"/>
    <xdr:pic>
      <xdr:nvPicPr>
        <xdr:cNvPr id="4" name="image13.jpe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0963" y="4960555"/>
          <a:ext cx="553049" cy="542297"/>
        </a:xfrm>
        <a:prstGeom prst="rect">
          <a:avLst/>
        </a:prstGeom>
      </xdr:spPr>
    </xdr:pic>
    <xdr:clientData/>
  </xdr:oneCellAnchor>
  <xdr:oneCellAnchor>
    <xdr:from>
      <xdr:col>12</xdr:col>
      <xdr:colOff>26016</xdr:colOff>
      <xdr:row>28</xdr:row>
      <xdr:rowOff>25978</xdr:rowOff>
    </xdr:from>
    <xdr:ext cx="619194" cy="599230"/>
    <xdr:pic>
      <xdr:nvPicPr>
        <xdr:cNvPr id="5" name="image14.jpe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9491" y="6474403"/>
          <a:ext cx="619194" cy="599230"/>
        </a:xfrm>
        <a:prstGeom prst="rect">
          <a:avLst/>
        </a:prstGeom>
      </xdr:spPr>
    </xdr:pic>
    <xdr:clientData/>
  </xdr:oneCellAnchor>
  <xdr:oneCellAnchor>
    <xdr:from>
      <xdr:col>9</xdr:col>
      <xdr:colOff>748649</xdr:colOff>
      <xdr:row>28</xdr:row>
      <xdr:rowOff>43295</xdr:rowOff>
    </xdr:from>
    <xdr:ext cx="562209" cy="546699"/>
    <xdr:pic>
      <xdr:nvPicPr>
        <xdr:cNvPr id="6" name="image15.jpe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7499" y="6491720"/>
          <a:ext cx="562209" cy="546699"/>
        </a:xfrm>
        <a:prstGeom prst="rect">
          <a:avLst/>
        </a:prstGeom>
      </xdr:spPr>
    </xdr:pic>
    <xdr:clientData/>
  </xdr:oneCellAnchor>
  <xdr:oneCellAnchor>
    <xdr:from>
      <xdr:col>7</xdr:col>
      <xdr:colOff>739805</xdr:colOff>
      <xdr:row>28</xdr:row>
      <xdr:rowOff>23008</xdr:rowOff>
    </xdr:from>
    <xdr:ext cx="576376" cy="561653"/>
    <xdr:pic>
      <xdr:nvPicPr>
        <xdr:cNvPr id="7" name="image16.jpe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3180" y="6471433"/>
          <a:ext cx="576376" cy="561653"/>
        </a:xfrm>
        <a:prstGeom prst="rect">
          <a:avLst/>
        </a:prstGeom>
      </xdr:spPr>
    </xdr:pic>
    <xdr:clientData/>
  </xdr:oneCellAnchor>
  <xdr:oneCellAnchor>
    <xdr:from>
      <xdr:col>6</xdr:col>
      <xdr:colOff>164524</xdr:colOff>
      <xdr:row>19</xdr:row>
      <xdr:rowOff>126512</xdr:rowOff>
    </xdr:from>
    <xdr:ext cx="3445452" cy="357339"/>
    <xdr:pic>
      <xdr:nvPicPr>
        <xdr:cNvPr id="8" name="image48.pn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contrast="-5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1" t="18594" r="3279" b="19780"/>
        <a:stretch/>
      </xdr:blipFill>
      <xdr:spPr>
        <a:xfrm>
          <a:off x="3460174" y="3012587"/>
          <a:ext cx="3445452" cy="357339"/>
        </a:xfrm>
        <a:prstGeom prst="rect">
          <a:avLst/>
        </a:prstGeom>
      </xdr:spPr>
    </xdr:pic>
    <xdr:clientData/>
  </xdr:oneCellAnchor>
  <xdr:twoCellAnchor editAs="oneCell">
    <xdr:from>
      <xdr:col>2</xdr:col>
      <xdr:colOff>370331</xdr:colOff>
      <xdr:row>7</xdr:row>
      <xdr:rowOff>179417</xdr:rowOff>
    </xdr:from>
    <xdr:to>
      <xdr:col>3</xdr:col>
      <xdr:colOff>769794</xdr:colOff>
      <xdr:row>9</xdr:row>
      <xdr:rowOff>39095</xdr:rowOff>
    </xdr:to>
    <xdr:pic>
      <xdr:nvPicPr>
        <xdr:cNvPr id="9" name="그림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1" y="217517"/>
          <a:ext cx="1294813" cy="507378"/>
        </a:xfrm>
        <a:prstGeom prst="rect">
          <a:avLst/>
        </a:prstGeom>
      </xdr:spPr>
    </xdr:pic>
    <xdr:clientData/>
  </xdr:twoCellAnchor>
  <xdr:twoCellAnchor>
    <xdr:from>
      <xdr:col>3</xdr:col>
      <xdr:colOff>159326</xdr:colOff>
      <xdr:row>28</xdr:row>
      <xdr:rowOff>124734</xdr:rowOff>
    </xdr:from>
    <xdr:to>
      <xdr:col>4</xdr:col>
      <xdr:colOff>12987</xdr:colOff>
      <xdr:row>28</xdr:row>
      <xdr:rowOff>578426</xdr:rowOff>
    </xdr:to>
    <xdr:grpSp>
      <xdr:nvGrpSpPr>
        <xdr:cNvPr id="10" name="그룹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1302326" y="5011059"/>
          <a:ext cx="929986" cy="453692"/>
          <a:chOff x="476249" y="6638102"/>
          <a:chExt cx="857249" cy="453692"/>
        </a:xfrm>
      </xdr:grpSpPr>
      <xdr:pic>
        <xdr:nvPicPr>
          <xdr:cNvPr id="11" name="그림 10">
            <a:extLst>
              <a:ext uri="{FF2B5EF4-FFF2-40B4-BE49-F238E27FC236}">
                <a16:creationId xmlns="" xmlns:a16="http://schemas.microsoft.com/office/drawing/2014/main" id="{00000000-0008-0000-0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787977" y="6638102"/>
            <a:ext cx="173182" cy="265932"/>
          </a:xfrm>
          <a:prstGeom prst="rect">
            <a:avLst/>
          </a:prstGeom>
        </xdr:spPr>
      </xdr:pic>
      <xdr:sp macro="" textlink="">
        <xdr:nvSpPr>
          <xdr:cNvPr id="12" name="직사각형 11">
            <a:extLst>
              <a:ext uri="{FF2B5EF4-FFF2-40B4-BE49-F238E27FC236}">
                <a16:creationId xmlns=""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476249" y="6909955"/>
            <a:ext cx="857249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  <xdr:twoCellAnchor>
    <xdr:from>
      <xdr:col>5</xdr:col>
      <xdr:colOff>100426</xdr:colOff>
      <xdr:row>28</xdr:row>
      <xdr:rowOff>140322</xdr:rowOff>
    </xdr:from>
    <xdr:to>
      <xdr:col>6</xdr:col>
      <xdr:colOff>135062</xdr:colOff>
      <xdr:row>28</xdr:row>
      <xdr:rowOff>594014</xdr:rowOff>
    </xdr:to>
    <xdr:grpSp>
      <xdr:nvGrpSpPr>
        <xdr:cNvPr id="13" name="그룹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GrpSpPr/>
      </xdr:nvGrpSpPr>
      <xdr:grpSpPr>
        <a:xfrm>
          <a:off x="3396076" y="5026647"/>
          <a:ext cx="1110961" cy="453692"/>
          <a:chOff x="476249" y="6638102"/>
          <a:chExt cx="857249" cy="453692"/>
        </a:xfrm>
      </xdr:grpSpPr>
      <xdr:pic>
        <xdr:nvPicPr>
          <xdr:cNvPr id="14" name="그림 13">
            <a:extLst>
              <a:ext uri="{FF2B5EF4-FFF2-40B4-BE49-F238E27FC236}">
                <a16:creationId xmlns=""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787977" y="6638102"/>
            <a:ext cx="173182" cy="265932"/>
          </a:xfrm>
          <a:prstGeom prst="rect">
            <a:avLst/>
          </a:prstGeom>
        </xdr:spPr>
      </xdr:pic>
      <xdr:sp macro="" textlink="">
        <xdr:nvSpPr>
          <xdr:cNvPr id="15" name="직사각형 14">
            <a:extLst>
              <a:ext uri="{FF2B5EF4-FFF2-40B4-BE49-F238E27FC236}">
                <a16:creationId xmlns=""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476249" y="6909955"/>
            <a:ext cx="857249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  <xdr:twoCellAnchor>
    <xdr:from>
      <xdr:col>7</xdr:col>
      <xdr:colOff>39831</xdr:colOff>
      <xdr:row>28</xdr:row>
      <xdr:rowOff>143741</xdr:rowOff>
    </xdr:from>
    <xdr:to>
      <xdr:col>8</xdr:col>
      <xdr:colOff>74467</xdr:colOff>
      <xdr:row>28</xdr:row>
      <xdr:rowOff>597433</xdr:rowOff>
    </xdr:to>
    <xdr:grpSp>
      <xdr:nvGrpSpPr>
        <xdr:cNvPr id="19" name="그룹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5488131" y="5030066"/>
          <a:ext cx="1110961" cy="453692"/>
          <a:chOff x="476249" y="6638102"/>
          <a:chExt cx="857249" cy="453692"/>
        </a:xfrm>
      </xdr:grpSpPr>
      <xdr:pic>
        <xdr:nvPicPr>
          <xdr:cNvPr id="20" name="그림 19">
            <a:extLst>
              <a:ext uri="{FF2B5EF4-FFF2-40B4-BE49-F238E27FC236}">
                <a16:creationId xmlns=""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787977" y="6638102"/>
            <a:ext cx="173182" cy="265932"/>
          </a:xfrm>
          <a:prstGeom prst="rect">
            <a:avLst/>
          </a:prstGeom>
        </xdr:spPr>
      </xdr:pic>
      <xdr:sp macro="" textlink="">
        <xdr:nvSpPr>
          <xdr:cNvPr id="21" name="직사각형 20">
            <a:extLst>
              <a:ext uri="{FF2B5EF4-FFF2-40B4-BE49-F238E27FC236}">
                <a16:creationId xmlns=""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476249" y="6909955"/>
            <a:ext cx="857249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  <xdr:twoCellAnchor>
    <xdr:from>
      <xdr:col>11</xdr:col>
      <xdr:colOff>117764</xdr:colOff>
      <xdr:row>28</xdr:row>
      <xdr:rowOff>143741</xdr:rowOff>
    </xdr:from>
    <xdr:to>
      <xdr:col>12</xdr:col>
      <xdr:colOff>152399</xdr:colOff>
      <xdr:row>28</xdr:row>
      <xdr:rowOff>597433</xdr:rowOff>
    </xdr:to>
    <xdr:grpSp>
      <xdr:nvGrpSpPr>
        <xdr:cNvPr id="22" name="그룹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pSpPr/>
      </xdr:nvGrpSpPr>
      <xdr:grpSpPr>
        <a:xfrm>
          <a:off x="9871364" y="5030066"/>
          <a:ext cx="1110960" cy="453692"/>
          <a:chOff x="476249" y="6638102"/>
          <a:chExt cx="857249" cy="453692"/>
        </a:xfrm>
      </xdr:grpSpPr>
      <xdr:pic>
        <xdr:nvPicPr>
          <xdr:cNvPr id="23" name="그림 22">
            <a:extLst>
              <a:ext uri="{FF2B5EF4-FFF2-40B4-BE49-F238E27FC236}">
                <a16:creationId xmlns="" xmlns:a16="http://schemas.microsoft.com/office/drawing/2014/main" id="{00000000-0008-0000-00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787977" y="6638102"/>
            <a:ext cx="173182" cy="265932"/>
          </a:xfrm>
          <a:prstGeom prst="rect">
            <a:avLst/>
          </a:prstGeom>
        </xdr:spPr>
      </xdr:pic>
      <xdr:sp macro="" textlink="">
        <xdr:nvSpPr>
          <xdr:cNvPr id="24" name="직사각형 23">
            <a:extLst>
              <a:ext uri="{FF2B5EF4-FFF2-40B4-BE49-F238E27FC236}">
                <a16:creationId xmlns=""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476249" y="6909955"/>
            <a:ext cx="857249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  <xdr:twoCellAnchor>
    <xdr:from>
      <xdr:col>5</xdr:col>
      <xdr:colOff>476250</xdr:colOff>
      <xdr:row>10</xdr:row>
      <xdr:rowOff>77933</xdr:rowOff>
    </xdr:from>
    <xdr:to>
      <xdr:col>6</xdr:col>
      <xdr:colOff>510886</xdr:colOff>
      <xdr:row>10</xdr:row>
      <xdr:rowOff>531625</xdr:rowOff>
    </xdr:to>
    <xdr:grpSp>
      <xdr:nvGrpSpPr>
        <xdr:cNvPr id="28" name="그룹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3771900" y="963758"/>
          <a:ext cx="1110961" cy="453692"/>
          <a:chOff x="476249" y="6638102"/>
          <a:chExt cx="857249" cy="453692"/>
        </a:xfrm>
      </xdr:grpSpPr>
      <xdr:pic>
        <xdr:nvPicPr>
          <xdr:cNvPr id="29" name="그림 28">
            <a:extLst>
              <a:ext uri="{FF2B5EF4-FFF2-40B4-BE49-F238E27FC236}">
                <a16:creationId xmlns="" xmlns:a16="http://schemas.microsoft.com/office/drawing/2014/main" id="{00000000-0008-0000-00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787977" y="6638102"/>
            <a:ext cx="173182" cy="265932"/>
          </a:xfrm>
          <a:prstGeom prst="rect">
            <a:avLst/>
          </a:prstGeom>
        </xdr:spPr>
      </xdr:pic>
      <xdr:sp macro="" textlink="">
        <xdr:nvSpPr>
          <xdr:cNvPr id="30" name="직사각형 29">
            <a:extLst>
              <a:ext uri="{FF2B5EF4-FFF2-40B4-BE49-F238E27FC236}">
                <a16:creationId xmlns=""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476249" y="6909955"/>
            <a:ext cx="857249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  <xdr:twoCellAnchor>
    <xdr:from>
      <xdr:col>9</xdr:col>
      <xdr:colOff>43295</xdr:colOff>
      <xdr:row>28</xdr:row>
      <xdr:rowOff>164523</xdr:rowOff>
    </xdr:from>
    <xdr:to>
      <xdr:col>10</xdr:col>
      <xdr:colOff>77931</xdr:colOff>
      <xdr:row>28</xdr:row>
      <xdr:rowOff>618215</xdr:rowOff>
    </xdr:to>
    <xdr:grpSp>
      <xdr:nvGrpSpPr>
        <xdr:cNvPr id="31" name="그룹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7644245" y="5050848"/>
          <a:ext cx="1110961" cy="453692"/>
          <a:chOff x="476249" y="6638102"/>
          <a:chExt cx="857249" cy="453692"/>
        </a:xfrm>
      </xdr:grpSpPr>
      <xdr:pic>
        <xdr:nvPicPr>
          <xdr:cNvPr id="32" name="그림 31">
            <a:extLst>
              <a:ext uri="{FF2B5EF4-FFF2-40B4-BE49-F238E27FC236}">
                <a16:creationId xmlns="" xmlns:a16="http://schemas.microsoft.com/office/drawing/2014/main" id="{00000000-0008-0000-00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787977" y="6638102"/>
            <a:ext cx="173182" cy="265932"/>
          </a:xfrm>
          <a:prstGeom prst="rect">
            <a:avLst/>
          </a:prstGeom>
        </xdr:spPr>
      </xdr:pic>
      <xdr:sp macro="" textlink="">
        <xdr:nvSpPr>
          <xdr:cNvPr id="33" name="직사각형 32">
            <a:extLst>
              <a:ext uri="{FF2B5EF4-FFF2-40B4-BE49-F238E27FC236}">
                <a16:creationId xmlns=""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476249" y="6909955"/>
            <a:ext cx="857249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1049803</xdr:colOff>
      <xdr:row>10</xdr:row>
      <xdr:rowOff>63042</xdr:rowOff>
    </xdr:from>
    <xdr:ext cx="567282" cy="552450"/>
    <xdr:pic>
      <xdr:nvPicPr>
        <xdr:cNvPr id="90" name="image1.png">
          <a:extLst>
            <a:ext uri="{FF2B5EF4-FFF2-40B4-BE49-F238E27FC236}">
              <a16:creationId xmlns="" xmlns:a16="http://schemas.microsoft.com/office/drawing/2014/main" id="{33F54192-3D70-4608-8743-39FF12627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803" y="2510967"/>
          <a:ext cx="567282" cy="552450"/>
        </a:xfrm>
        <a:prstGeom prst="rect">
          <a:avLst/>
        </a:prstGeom>
      </xdr:spPr>
    </xdr:pic>
    <xdr:clientData/>
  </xdr:oneCellAnchor>
  <xdr:oneCellAnchor>
    <xdr:from>
      <xdr:col>5</xdr:col>
      <xdr:colOff>950720</xdr:colOff>
      <xdr:row>10</xdr:row>
      <xdr:rowOff>76200</xdr:rowOff>
    </xdr:from>
    <xdr:ext cx="562229" cy="549154"/>
    <xdr:pic>
      <xdr:nvPicPr>
        <xdr:cNvPr id="91" name="image3.png">
          <a:extLst>
            <a:ext uri="{FF2B5EF4-FFF2-40B4-BE49-F238E27FC236}">
              <a16:creationId xmlns="" xmlns:a16="http://schemas.microsoft.com/office/drawing/2014/main" id="{4FDF9C6D-EB6D-4E69-9494-0CE8699F6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6370" y="2524125"/>
          <a:ext cx="562229" cy="549154"/>
        </a:xfrm>
        <a:prstGeom prst="rect">
          <a:avLst/>
        </a:prstGeom>
      </xdr:spPr>
    </xdr:pic>
    <xdr:clientData/>
  </xdr:oneCellAnchor>
  <xdr:oneCellAnchor>
    <xdr:from>
      <xdr:col>5</xdr:col>
      <xdr:colOff>779016</xdr:colOff>
      <xdr:row>10</xdr:row>
      <xdr:rowOff>305511</xdr:rowOff>
    </xdr:from>
    <xdr:ext cx="289875" cy="290931"/>
    <xdr:pic>
      <xdr:nvPicPr>
        <xdr:cNvPr id="92" name="image2.png">
          <a:extLst>
            <a:ext uri="{FF2B5EF4-FFF2-40B4-BE49-F238E27FC236}">
              <a16:creationId xmlns="" xmlns:a16="http://schemas.microsoft.com/office/drawing/2014/main" id="{77521303-1420-4BF7-8197-E2046CDCD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4666" y="2753436"/>
          <a:ext cx="289875" cy="290931"/>
        </a:xfrm>
        <a:prstGeom prst="rect">
          <a:avLst/>
        </a:prstGeom>
      </xdr:spPr>
    </xdr:pic>
    <xdr:clientData/>
  </xdr:oneCellAnchor>
  <xdr:oneCellAnchor>
    <xdr:from>
      <xdr:col>5</xdr:col>
      <xdr:colOff>687962</xdr:colOff>
      <xdr:row>19</xdr:row>
      <xdr:rowOff>34283</xdr:rowOff>
    </xdr:from>
    <xdr:ext cx="1025623" cy="568037"/>
    <xdr:pic>
      <xdr:nvPicPr>
        <xdr:cNvPr id="93" name="image24.jpeg">
          <a:extLst>
            <a:ext uri="{FF2B5EF4-FFF2-40B4-BE49-F238E27FC236}">
              <a16:creationId xmlns="" xmlns:a16="http://schemas.microsoft.com/office/drawing/2014/main" id="{9DDC1EE4-DFEA-48E6-8353-D26A9F453B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9" t="23006" r="5656" b="24110"/>
        <a:stretch/>
      </xdr:blipFill>
      <xdr:spPr>
        <a:xfrm>
          <a:off x="2907287" y="2920358"/>
          <a:ext cx="1025623" cy="568037"/>
        </a:xfrm>
        <a:prstGeom prst="rect">
          <a:avLst/>
        </a:prstGeom>
      </xdr:spPr>
    </xdr:pic>
    <xdr:clientData/>
  </xdr:oneCellAnchor>
  <xdr:oneCellAnchor>
    <xdr:from>
      <xdr:col>7</xdr:col>
      <xdr:colOff>617599</xdr:colOff>
      <xdr:row>19</xdr:row>
      <xdr:rowOff>75867</xdr:rowOff>
    </xdr:from>
    <xdr:ext cx="771525" cy="542384"/>
    <xdr:pic>
      <xdr:nvPicPr>
        <xdr:cNvPr id="94" name="image41.jpeg">
          <a:extLst>
            <a:ext uri="{FF2B5EF4-FFF2-40B4-BE49-F238E27FC236}">
              <a16:creationId xmlns="" xmlns:a16="http://schemas.microsoft.com/office/drawing/2014/main" id="{BFB73D42-64A5-4BD2-9271-F8C34C7AB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2399" y="2590467"/>
          <a:ext cx="771525" cy="542384"/>
        </a:xfrm>
        <a:prstGeom prst="rect">
          <a:avLst/>
        </a:prstGeom>
      </xdr:spPr>
    </xdr:pic>
    <xdr:clientData/>
  </xdr:oneCellAnchor>
  <xdr:oneCellAnchor>
    <xdr:from>
      <xdr:col>3</xdr:col>
      <xdr:colOff>1075240</xdr:colOff>
      <xdr:row>19</xdr:row>
      <xdr:rowOff>64686</xdr:rowOff>
    </xdr:from>
    <xdr:ext cx="571059" cy="497012"/>
    <xdr:pic>
      <xdr:nvPicPr>
        <xdr:cNvPr id="95" name="image42.jpeg">
          <a:extLst>
            <a:ext uri="{FF2B5EF4-FFF2-40B4-BE49-F238E27FC236}">
              <a16:creationId xmlns="" xmlns:a16="http://schemas.microsoft.com/office/drawing/2014/main" id="{EC478719-51B2-4E46-8F22-9FA20C4CD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240" y="4512861"/>
          <a:ext cx="571059" cy="497012"/>
        </a:xfrm>
        <a:prstGeom prst="rect">
          <a:avLst/>
        </a:prstGeom>
      </xdr:spPr>
    </xdr:pic>
    <xdr:clientData/>
  </xdr:oneCellAnchor>
  <xdr:oneCellAnchor>
    <xdr:from>
      <xdr:col>3</xdr:col>
      <xdr:colOff>817624</xdr:colOff>
      <xdr:row>10</xdr:row>
      <xdr:rowOff>320217</xdr:rowOff>
    </xdr:from>
    <xdr:ext cx="289875" cy="290931"/>
    <xdr:pic>
      <xdr:nvPicPr>
        <xdr:cNvPr id="96" name="image2.png">
          <a:extLst>
            <a:ext uri="{FF2B5EF4-FFF2-40B4-BE49-F238E27FC236}">
              <a16:creationId xmlns="" xmlns:a16="http://schemas.microsoft.com/office/drawing/2014/main" id="{2FF013A7-EE79-465F-9664-DB5CCDB1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0624" y="2768142"/>
          <a:ext cx="289875" cy="290931"/>
        </a:xfrm>
        <a:prstGeom prst="rect">
          <a:avLst/>
        </a:prstGeom>
      </xdr:spPr>
    </xdr:pic>
    <xdr:clientData/>
  </xdr:oneCellAnchor>
  <xdr:oneCellAnchor>
    <xdr:from>
      <xdr:col>9</xdr:col>
      <xdr:colOff>646174</xdr:colOff>
      <xdr:row>19</xdr:row>
      <xdr:rowOff>43992</xdr:rowOff>
    </xdr:from>
    <xdr:ext cx="655700" cy="570678"/>
    <xdr:pic>
      <xdr:nvPicPr>
        <xdr:cNvPr id="97" name="image42.jpeg">
          <a:extLst>
            <a:ext uri="{FF2B5EF4-FFF2-40B4-BE49-F238E27FC236}">
              <a16:creationId xmlns="" xmlns:a16="http://schemas.microsoft.com/office/drawing/2014/main" id="{8ECFEB40-3996-4956-A6F6-FF3ED53DB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6449" y="2558592"/>
          <a:ext cx="655700" cy="570678"/>
        </a:xfrm>
        <a:prstGeom prst="rect">
          <a:avLst/>
        </a:prstGeom>
      </xdr:spPr>
    </xdr:pic>
    <xdr:clientData/>
  </xdr:oneCellAnchor>
  <xdr:oneCellAnchor>
    <xdr:from>
      <xdr:col>3</xdr:col>
      <xdr:colOff>808944</xdr:colOff>
      <xdr:row>19</xdr:row>
      <xdr:rowOff>314325</xdr:rowOff>
    </xdr:from>
    <xdr:ext cx="252456" cy="253376"/>
    <xdr:pic>
      <xdr:nvPicPr>
        <xdr:cNvPr id="98" name="image2.png">
          <a:extLst>
            <a:ext uri="{FF2B5EF4-FFF2-40B4-BE49-F238E27FC236}">
              <a16:creationId xmlns="" xmlns:a16="http://schemas.microsoft.com/office/drawing/2014/main" id="{267CC4F3-CB92-49D5-A967-C21053DA9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944" y="4762500"/>
          <a:ext cx="252456" cy="253376"/>
        </a:xfrm>
        <a:prstGeom prst="rect">
          <a:avLst/>
        </a:prstGeom>
      </xdr:spPr>
    </xdr:pic>
    <xdr:clientData/>
  </xdr:oneCellAnchor>
  <xdr:oneCellAnchor>
    <xdr:from>
      <xdr:col>5</xdr:col>
      <xdr:colOff>335537</xdr:colOff>
      <xdr:row>19</xdr:row>
      <xdr:rowOff>272408</xdr:rowOff>
    </xdr:from>
    <xdr:ext cx="289875" cy="290931"/>
    <xdr:pic>
      <xdr:nvPicPr>
        <xdr:cNvPr id="99" name="image2.png">
          <a:extLst>
            <a:ext uri="{FF2B5EF4-FFF2-40B4-BE49-F238E27FC236}">
              <a16:creationId xmlns="" xmlns:a16="http://schemas.microsoft.com/office/drawing/2014/main" id="{FD7AB1DB-2C64-4589-B931-83E2CAD29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862" y="2787008"/>
          <a:ext cx="289875" cy="290931"/>
        </a:xfrm>
        <a:prstGeom prst="rect">
          <a:avLst/>
        </a:prstGeom>
      </xdr:spPr>
    </xdr:pic>
    <xdr:clientData/>
  </xdr:oneCellAnchor>
  <xdr:twoCellAnchor editAs="oneCell">
    <xdr:from>
      <xdr:col>2</xdr:col>
      <xdr:colOff>352425</xdr:colOff>
      <xdr:row>7</xdr:row>
      <xdr:rowOff>190500</xdr:rowOff>
    </xdr:from>
    <xdr:to>
      <xdr:col>3</xdr:col>
      <xdr:colOff>751888</xdr:colOff>
      <xdr:row>9</xdr:row>
      <xdr:rowOff>50178</xdr:rowOff>
    </xdr:to>
    <xdr:pic>
      <xdr:nvPicPr>
        <xdr:cNvPr id="2" name="그림 1">
          <a:extLst>
            <a:ext uri="{FF2B5EF4-FFF2-40B4-BE49-F238E27FC236}">
              <a16:creationId xmlns="" xmlns:a16="http://schemas.microsoft.com/office/drawing/2014/main" id="{5943801E-8B71-4A66-A0A5-B659DFAF2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28600"/>
          <a:ext cx="1294813" cy="5073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398906</xdr:colOff>
      <xdr:row>7</xdr:row>
      <xdr:rowOff>169892</xdr:rowOff>
    </xdr:from>
    <xdr:to>
      <xdr:col>3</xdr:col>
      <xdr:colOff>798369</xdr:colOff>
      <xdr:row>9</xdr:row>
      <xdr:rowOff>29570</xdr:rowOff>
    </xdr:to>
    <xdr:pic>
      <xdr:nvPicPr>
        <xdr:cNvPr id="2" name="그림 1">
          <a:extLst>
            <a:ext uri="{FF2B5EF4-FFF2-40B4-BE49-F238E27FC236}">
              <a16:creationId xmlns="" xmlns:a16="http://schemas.microsoft.com/office/drawing/2014/main" id="{353C98CB-4393-49EF-9F8B-6EEB5D9F2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556" y="207992"/>
          <a:ext cx="1294813" cy="507378"/>
        </a:xfrm>
        <a:prstGeom prst="rect">
          <a:avLst/>
        </a:prstGeom>
      </xdr:spPr>
    </xdr:pic>
    <xdr:clientData/>
  </xdr:twoCellAnchor>
  <xdr:oneCellAnchor>
    <xdr:from>
      <xdr:col>11</xdr:col>
      <xdr:colOff>104270</xdr:colOff>
      <xdr:row>10</xdr:row>
      <xdr:rowOff>1</xdr:rowOff>
    </xdr:from>
    <xdr:ext cx="1419518" cy="619262"/>
    <xdr:grpSp>
      <xdr:nvGrpSpPr>
        <xdr:cNvPr id="3" name="Group 46">
          <a:extLst>
            <a:ext uri="{FF2B5EF4-FFF2-40B4-BE49-F238E27FC236}">
              <a16:creationId xmlns="" xmlns:a16="http://schemas.microsoft.com/office/drawing/2014/main" id="{190533AA-E7CE-4FA5-A551-5060F95488A1}"/>
            </a:ext>
          </a:extLst>
        </xdr:cNvPr>
        <xdr:cNvGrpSpPr/>
      </xdr:nvGrpSpPr>
      <xdr:grpSpPr>
        <a:xfrm>
          <a:off x="9857870" y="885826"/>
          <a:ext cx="1419518" cy="619262"/>
          <a:chOff x="-356678" y="0"/>
          <a:chExt cx="2552127" cy="1268272"/>
        </a:xfrm>
      </xdr:grpSpPr>
      <xdr:pic>
        <xdr:nvPicPr>
          <xdr:cNvPr id="4" name="image17.png">
            <a:extLst>
              <a:ext uri="{FF2B5EF4-FFF2-40B4-BE49-F238E27FC236}">
                <a16:creationId xmlns="" xmlns:a16="http://schemas.microsoft.com/office/drawing/2014/main" id="{BC1B9A5C-D203-6DEA-C49B-8EBBA90119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2254" y="106806"/>
            <a:ext cx="1113815" cy="1104011"/>
          </a:xfrm>
          <a:prstGeom prst="rect">
            <a:avLst/>
          </a:prstGeom>
        </xdr:spPr>
      </xdr:pic>
      <xdr:pic>
        <xdr:nvPicPr>
          <xdr:cNvPr id="5" name="image2.png">
            <a:extLst>
              <a:ext uri="{FF2B5EF4-FFF2-40B4-BE49-F238E27FC236}">
                <a16:creationId xmlns="" xmlns:a16="http://schemas.microsoft.com/office/drawing/2014/main" id="{60B8F747-75FE-E742-23CB-53EA683DC1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356678" y="624240"/>
            <a:ext cx="582724" cy="584846"/>
          </a:xfrm>
          <a:prstGeom prst="rect">
            <a:avLst/>
          </a:prstGeom>
        </xdr:spPr>
      </xdr:pic>
      <xdr:pic>
        <xdr:nvPicPr>
          <xdr:cNvPr id="6" name="image18.png">
            <a:extLst>
              <a:ext uri="{FF2B5EF4-FFF2-40B4-BE49-F238E27FC236}">
                <a16:creationId xmlns="" xmlns:a16="http://schemas.microsoft.com/office/drawing/2014/main" id="{D110EB72-812D-6623-5F1C-95A59E867A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80211" y="0"/>
            <a:ext cx="1015238" cy="1268272"/>
          </a:xfrm>
          <a:prstGeom prst="rect">
            <a:avLst/>
          </a:prstGeom>
        </xdr:spPr>
      </xdr:pic>
    </xdr:grpSp>
    <xdr:clientData/>
  </xdr:oneCellAnchor>
  <xdr:oneCellAnchor>
    <xdr:from>
      <xdr:col>6</xdr:col>
      <xdr:colOff>219643</xdr:colOff>
      <xdr:row>10</xdr:row>
      <xdr:rowOff>127547</xdr:rowOff>
    </xdr:from>
    <xdr:ext cx="606986" cy="396328"/>
    <xdr:pic>
      <xdr:nvPicPr>
        <xdr:cNvPr id="7" name="image27.jpeg">
          <a:extLst>
            <a:ext uri="{FF2B5EF4-FFF2-40B4-BE49-F238E27FC236}">
              <a16:creationId xmlns="" xmlns:a16="http://schemas.microsoft.com/office/drawing/2014/main" id="{B9357957-0B6C-4552-BB73-E793500EA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4443" y="3651797"/>
          <a:ext cx="606986" cy="396328"/>
        </a:xfrm>
        <a:prstGeom prst="rect">
          <a:avLst/>
        </a:prstGeom>
      </xdr:spPr>
    </xdr:pic>
    <xdr:clientData/>
  </xdr:oneCellAnchor>
  <xdr:oneCellAnchor>
    <xdr:from>
      <xdr:col>7</xdr:col>
      <xdr:colOff>68166</xdr:colOff>
      <xdr:row>10</xdr:row>
      <xdr:rowOff>38100</xdr:rowOff>
    </xdr:from>
    <xdr:ext cx="960533" cy="568826"/>
    <xdr:pic>
      <xdr:nvPicPr>
        <xdr:cNvPr id="14" name="image30.jpeg">
          <a:extLst>
            <a:ext uri="{FF2B5EF4-FFF2-40B4-BE49-F238E27FC236}">
              <a16:creationId xmlns="" xmlns:a16="http://schemas.microsoft.com/office/drawing/2014/main" id="{6AEC674E-AA9B-6F10-D4DD-69BDF56C6D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04"/>
        <a:stretch/>
      </xdr:blipFill>
      <xdr:spPr>
        <a:xfrm>
          <a:off x="5259291" y="3562350"/>
          <a:ext cx="960533" cy="568826"/>
        </a:xfrm>
        <a:prstGeom prst="rect">
          <a:avLst/>
        </a:prstGeom>
      </xdr:spPr>
    </xdr:pic>
    <xdr:clientData/>
  </xdr:oneCellAnchor>
  <xdr:oneCellAnchor>
    <xdr:from>
      <xdr:col>5</xdr:col>
      <xdr:colOff>619125</xdr:colOff>
      <xdr:row>28</xdr:row>
      <xdr:rowOff>24092</xdr:rowOff>
    </xdr:from>
    <xdr:ext cx="627906" cy="585508"/>
    <xdr:pic>
      <xdr:nvPicPr>
        <xdr:cNvPr id="17" name="image53.jpeg">
          <a:extLst>
            <a:ext uri="{FF2B5EF4-FFF2-40B4-BE49-F238E27FC236}">
              <a16:creationId xmlns="" xmlns:a16="http://schemas.microsoft.com/office/drawing/2014/main" id="{7CD0D4ED-0FC4-4A73-869A-217522B1E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100000"/>
                  </a14:imgEffect>
                  <a14:imgEffect>
                    <a14:brightnessContrast bright="7000" contrast="-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0" y="4367492"/>
          <a:ext cx="627906" cy="585508"/>
        </a:xfrm>
        <a:prstGeom prst="rect">
          <a:avLst/>
        </a:prstGeom>
      </xdr:spPr>
    </xdr:pic>
    <xdr:clientData/>
  </xdr:oneCellAnchor>
  <xdr:twoCellAnchor>
    <xdr:from>
      <xdr:col>5</xdr:col>
      <xdr:colOff>85725</xdr:colOff>
      <xdr:row>10</xdr:row>
      <xdr:rowOff>123825</xdr:rowOff>
    </xdr:from>
    <xdr:to>
      <xdr:col>6</xdr:col>
      <xdr:colOff>120361</xdr:colOff>
      <xdr:row>10</xdr:row>
      <xdr:rowOff>577517</xdr:rowOff>
    </xdr:to>
    <xdr:grpSp>
      <xdr:nvGrpSpPr>
        <xdr:cNvPr id="18" name="그룹 17">
          <a:extLst>
            <a:ext uri="{FF2B5EF4-FFF2-40B4-BE49-F238E27FC236}">
              <a16:creationId xmlns="" xmlns:a16="http://schemas.microsoft.com/office/drawing/2014/main" id="{A82BD87D-BB85-4546-A33F-4A3C4D7BD582}"/>
            </a:ext>
          </a:extLst>
        </xdr:cNvPr>
        <xdr:cNvGrpSpPr/>
      </xdr:nvGrpSpPr>
      <xdr:grpSpPr>
        <a:xfrm>
          <a:off x="3381375" y="1009650"/>
          <a:ext cx="1110961" cy="453692"/>
          <a:chOff x="476249" y="6638102"/>
          <a:chExt cx="857249" cy="453692"/>
        </a:xfrm>
      </xdr:grpSpPr>
      <xdr:pic>
        <xdr:nvPicPr>
          <xdr:cNvPr id="19" name="그림 18">
            <a:extLst>
              <a:ext uri="{FF2B5EF4-FFF2-40B4-BE49-F238E27FC236}">
                <a16:creationId xmlns="" xmlns:a16="http://schemas.microsoft.com/office/drawing/2014/main" id="{BC910C64-D403-349D-2907-7E7C3C19C3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787977" y="6638102"/>
            <a:ext cx="173182" cy="265932"/>
          </a:xfrm>
          <a:prstGeom prst="rect">
            <a:avLst/>
          </a:prstGeom>
        </xdr:spPr>
      </xdr:pic>
      <xdr:sp macro="" textlink="">
        <xdr:nvSpPr>
          <xdr:cNvPr id="20" name="직사각형 19">
            <a:extLst>
              <a:ext uri="{FF2B5EF4-FFF2-40B4-BE49-F238E27FC236}">
                <a16:creationId xmlns="" xmlns:a16="http://schemas.microsoft.com/office/drawing/2014/main" id="{EF7331A9-6D49-BB47-4DFB-D47C71669102}"/>
              </a:ext>
            </a:extLst>
          </xdr:cNvPr>
          <xdr:cNvSpPr/>
        </xdr:nvSpPr>
        <xdr:spPr>
          <a:xfrm>
            <a:off x="476249" y="6909955"/>
            <a:ext cx="857249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  <xdr:twoCellAnchor editAs="oneCell">
    <xdr:from>
      <xdr:col>9</xdr:col>
      <xdr:colOff>476249</xdr:colOff>
      <xdr:row>19</xdr:row>
      <xdr:rowOff>9525</xdr:rowOff>
    </xdr:from>
    <xdr:to>
      <xdr:col>10</xdr:col>
      <xdr:colOff>485775</xdr:colOff>
      <xdr:row>19</xdr:row>
      <xdr:rowOff>619125</xdr:rowOff>
    </xdr:to>
    <xdr:pic>
      <xdr:nvPicPr>
        <xdr:cNvPr id="24" name="图片 2">
          <a:extLst>
            <a:ext uri="{FF2B5EF4-FFF2-40B4-BE49-F238E27FC236}">
              <a16:creationId xmlns="" xmlns:a16="http://schemas.microsoft.com/office/drawing/2014/main" id="{7B380F1A-8963-4067-939E-4E51E0F7C349}"/>
            </a:ext>
          </a:extLst>
        </xdr:cNvPr>
        <xdr:cNvPicPr/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harpenSoften amount="100000"/>
                  </a14:imgEffect>
                  <a14:imgEffect>
                    <a14:brightnessContrast bright="6000" contrast="-9000"/>
                  </a14:imgEffect>
                </a14:imgLayer>
              </a14:imgProps>
            </a:ext>
          </a:extLst>
        </a:blip>
        <a:srcRect t="15873" b="9523"/>
        <a:stretch/>
      </xdr:blipFill>
      <xdr:spPr bwMode="auto">
        <a:xfrm>
          <a:off x="6486524" y="2524125"/>
          <a:ext cx="1085851" cy="609600"/>
        </a:xfrm>
        <a:prstGeom prst="rect">
          <a:avLst/>
        </a:prstGeom>
        <a:noFill/>
      </xdr:spPr>
    </xdr:pic>
    <xdr:clientData/>
  </xdr:twoCellAnchor>
  <xdr:oneCellAnchor>
    <xdr:from>
      <xdr:col>11</xdr:col>
      <xdr:colOff>705410</xdr:colOff>
      <xdr:row>19</xdr:row>
      <xdr:rowOff>19050</xdr:rowOff>
    </xdr:from>
    <xdr:ext cx="970729" cy="585132"/>
    <xdr:pic>
      <xdr:nvPicPr>
        <xdr:cNvPr id="26" name="image23.jpeg">
          <a:extLst>
            <a:ext uri="{FF2B5EF4-FFF2-40B4-BE49-F238E27FC236}">
              <a16:creationId xmlns="" xmlns:a16="http://schemas.microsoft.com/office/drawing/2014/main" id="{C4457746-FF55-C7D7-3492-F1CEC6BFE8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717"/>
        <a:stretch/>
      </xdr:blipFill>
      <xdr:spPr>
        <a:xfrm>
          <a:off x="8611160" y="2533650"/>
          <a:ext cx="970729" cy="585132"/>
        </a:xfrm>
        <a:prstGeom prst="rect">
          <a:avLst/>
        </a:prstGeom>
      </xdr:spPr>
    </xdr:pic>
    <xdr:clientData/>
  </xdr:oneCellAnchor>
  <xdr:oneCellAnchor>
    <xdr:from>
      <xdr:col>5</xdr:col>
      <xdr:colOff>736825</xdr:colOff>
      <xdr:row>19</xdr:row>
      <xdr:rowOff>38100</xdr:rowOff>
    </xdr:from>
    <xdr:ext cx="768125" cy="566804"/>
    <xdr:pic>
      <xdr:nvPicPr>
        <xdr:cNvPr id="30" name="image33.jpeg">
          <a:extLst>
            <a:ext uri="{FF2B5EF4-FFF2-40B4-BE49-F238E27FC236}">
              <a16:creationId xmlns="" xmlns:a16="http://schemas.microsoft.com/office/drawing/2014/main" id="{B262AE2C-F306-A73E-48E9-8D304DDBE5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47" b="9920"/>
        <a:stretch/>
      </xdr:blipFill>
      <xdr:spPr>
        <a:xfrm>
          <a:off x="4032475" y="5562600"/>
          <a:ext cx="768125" cy="566804"/>
        </a:xfrm>
        <a:prstGeom prst="rect">
          <a:avLst/>
        </a:prstGeom>
      </xdr:spPr>
    </xdr:pic>
    <xdr:clientData/>
  </xdr:oneCellAnchor>
  <xdr:oneCellAnchor>
    <xdr:from>
      <xdr:col>3</xdr:col>
      <xdr:colOff>687975</xdr:colOff>
      <xdr:row>28</xdr:row>
      <xdr:rowOff>27811</xdr:rowOff>
    </xdr:from>
    <xdr:ext cx="785006" cy="591313"/>
    <xdr:pic>
      <xdr:nvPicPr>
        <xdr:cNvPr id="34" name="image34.jpeg">
          <a:extLst>
            <a:ext uri="{FF2B5EF4-FFF2-40B4-BE49-F238E27FC236}">
              <a16:creationId xmlns="" xmlns:a16="http://schemas.microsoft.com/office/drawing/2014/main" id="{C2A147A2-5709-7140-D02F-7C4809408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brigh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975" y="7552561"/>
          <a:ext cx="785006" cy="591313"/>
        </a:xfrm>
        <a:prstGeom prst="rect">
          <a:avLst/>
        </a:prstGeom>
      </xdr:spPr>
    </xdr:pic>
    <xdr:clientData/>
  </xdr:oneCellAnchor>
  <xdr:oneCellAnchor>
    <xdr:from>
      <xdr:col>9</xdr:col>
      <xdr:colOff>494681</xdr:colOff>
      <xdr:row>28</xdr:row>
      <xdr:rowOff>28575</xdr:rowOff>
    </xdr:from>
    <xdr:ext cx="965835" cy="600075"/>
    <xdr:pic>
      <xdr:nvPicPr>
        <xdr:cNvPr id="37" name="image39.jpeg">
          <a:extLst>
            <a:ext uri="{FF2B5EF4-FFF2-40B4-BE49-F238E27FC236}">
              <a16:creationId xmlns="" xmlns:a16="http://schemas.microsoft.com/office/drawing/2014/main" id="{C2938B08-E20A-4BFC-AB58-6F918A8BC9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07" b="6537"/>
        <a:stretch/>
      </xdr:blipFill>
      <xdr:spPr>
        <a:xfrm>
          <a:off x="6504956" y="4371975"/>
          <a:ext cx="965835" cy="600075"/>
        </a:xfrm>
        <a:prstGeom prst="rect">
          <a:avLst/>
        </a:prstGeom>
      </xdr:spPr>
    </xdr:pic>
    <xdr:clientData/>
  </xdr:oneCellAnchor>
  <xdr:oneCellAnchor>
    <xdr:from>
      <xdr:col>7</xdr:col>
      <xdr:colOff>501200</xdr:colOff>
      <xdr:row>28</xdr:row>
      <xdr:rowOff>19051</xdr:rowOff>
    </xdr:from>
    <xdr:ext cx="965650" cy="577232"/>
    <xdr:pic>
      <xdr:nvPicPr>
        <xdr:cNvPr id="38" name="image38.jpeg">
          <a:extLst>
            <a:ext uri="{FF2B5EF4-FFF2-40B4-BE49-F238E27FC236}">
              <a16:creationId xmlns="" xmlns:a16="http://schemas.microsoft.com/office/drawing/2014/main" id="{A75170E5-7B77-4555-95BD-8C5DA3FF76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79" b="6167"/>
        <a:stretch/>
      </xdr:blipFill>
      <xdr:spPr>
        <a:xfrm>
          <a:off x="4616000" y="4362451"/>
          <a:ext cx="965650" cy="577232"/>
        </a:xfrm>
        <a:prstGeom prst="rect">
          <a:avLst/>
        </a:prstGeom>
      </xdr:spPr>
    </xdr:pic>
    <xdr:clientData/>
  </xdr:oneCellAnchor>
  <xdr:twoCellAnchor>
    <xdr:from>
      <xdr:col>4</xdr:col>
      <xdr:colOff>971550</xdr:colOff>
      <xdr:row>19</xdr:row>
      <xdr:rowOff>180975</xdr:rowOff>
    </xdr:from>
    <xdr:to>
      <xdr:col>6</xdr:col>
      <xdr:colOff>152400</xdr:colOff>
      <xdr:row>19</xdr:row>
      <xdr:rowOff>577517</xdr:rowOff>
    </xdr:to>
    <xdr:grpSp>
      <xdr:nvGrpSpPr>
        <xdr:cNvPr id="39" name="그룹 38">
          <a:extLst>
            <a:ext uri="{FF2B5EF4-FFF2-40B4-BE49-F238E27FC236}">
              <a16:creationId xmlns="" xmlns:a16="http://schemas.microsoft.com/office/drawing/2014/main" id="{42F9DB9F-4FF3-47D9-A66C-3FC5B449B743}"/>
            </a:ext>
          </a:extLst>
        </xdr:cNvPr>
        <xdr:cNvGrpSpPr/>
      </xdr:nvGrpSpPr>
      <xdr:grpSpPr>
        <a:xfrm>
          <a:off x="3190875" y="3067050"/>
          <a:ext cx="1333500" cy="396542"/>
          <a:chOff x="504940" y="6638102"/>
          <a:chExt cx="857249" cy="453692"/>
        </a:xfrm>
      </xdr:grpSpPr>
      <xdr:pic>
        <xdr:nvPicPr>
          <xdr:cNvPr id="40" name="그림 39">
            <a:extLst>
              <a:ext uri="{FF2B5EF4-FFF2-40B4-BE49-F238E27FC236}">
                <a16:creationId xmlns="" xmlns:a16="http://schemas.microsoft.com/office/drawing/2014/main" id="{9907D6B8-FFB6-EEA8-74CE-0ECAB94425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787977" y="6638102"/>
            <a:ext cx="173182" cy="265932"/>
          </a:xfrm>
          <a:prstGeom prst="rect">
            <a:avLst/>
          </a:prstGeom>
        </xdr:spPr>
      </xdr:pic>
      <xdr:sp macro="" textlink="">
        <xdr:nvSpPr>
          <xdr:cNvPr id="41" name="직사각형 40">
            <a:extLst>
              <a:ext uri="{FF2B5EF4-FFF2-40B4-BE49-F238E27FC236}">
                <a16:creationId xmlns="" xmlns:a16="http://schemas.microsoft.com/office/drawing/2014/main" id="{D8AD5950-C85F-61DB-A839-9233D70CA08D}"/>
              </a:ext>
            </a:extLst>
          </xdr:cNvPr>
          <xdr:cNvSpPr/>
        </xdr:nvSpPr>
        <xdr:spPr>
          <a:xfrm>
            <a:off x="504940" y="6909955"/>
            <a:ext cx="857249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  <xdr:twoCellAnchor>
    <xdr:from>
      <xdr:col>10</xdr:col>
      <xdr:colOff>1009650</xdr:colOff>
      <xdr:row>19</xdr:row>
      <xdr:rowOff>104775</xdr:rowOff>
    </xdr:from>
    <xdr:to>
      <xdr:col>11</xdr:col>
      <xdr:colOff>787111</xdr:colOff>
      <xdr:row>19</xdr:row>
      <xdr:rowOff>591414</xdr:rowOff>
    </xdr:to>
    <xdr:grpSp>
      <xdr:nvGrpSpPr>
        <xdr:cNvPr id="44" name="그룹 43">
          <a:extLst>
            <a:ext uri="{FF2B5EF4-FFF2-40B4-BE49-F238E27FC236}">
              <a16:creationId xmlns="" xmlns:a16="http://schemas.microsoft.com/office/drawing/2014/main" id="{5288BAE8-3D95-08FE-7049-0F26AD46BB24}"/>
            </a:ext>
          </a:extLst>
        </xdr:cNvPr>
        <xdr:cNvGrpSpPr/>
      </xdr:nvGrpSpPr>
      <xdr:grpSpPr>
        <a:xfrm>
          <a:off x="9686925" y="2990850"/>
          <a:ext cx="853786" cy="486639"/>
          <a:chOff x="7839075" y="2619375"/>
          <a:chExt cx="853786" cy="486639"/>
        </a:xfrm>
      </xdr:grpSpPr>
      <xdr:pic>
        <xdr:nvPicPr>
          <xdr:cNvPr id="42" name="image2.png">
            <a:extLst>
              <a:ext uri="{FF2B5EF4-FFF2-40B4-BE49-F238E27FC236}">
                <a16:creationId xmlns="" xmlns:a16="http://schemas.microsoft.com/office/drawing/2014/main" id="{2D4F3CA5-DDBB-40D8-9BCA-DCEB9DDE16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86725" y="2619375"/>
            <a:ext cx="324117" cy="285564"/>
          </a:xfrm>
          <a:prstGeom prst="rect">
            <a:avLst/>
          </a:prstGeom>
        </xdr:spPr>
      </xdr:pic>
      <xdr:sp macro="" textlink="">
        <xdr:nvSpPr>
          <xdr:cNvPr id="43" name="직사각형 42">
            <a:extLst>
              <a:ext uri="{FF2B5EF4-FFF2-40B4-BE49-F238E27FC236}">
                <a16:creationId xmlns="" xmlns:a16="http://schemas.microsoft.com/office/drawing/2014/main" id="{5243A1A1-DE33-4289-9CE5-74AF01DA6884}"/>
              </a:ext>
            </a:extLst>
          </xdr:cNvPr>
          <xdr:cNvSpPr/>
        </xdr:nvSpPr>
        <xdr:spPr>
          <a:xfrm>
            <a:off x="7839075" y="2924175"/>
            <a:ext cx="853786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398906</xdr:colOff>
      <xdr:row>7</xdr:row>
      <xdr:rowOff>179417</xdr:rowOff>
    </xdr:from>
    <xdr:to>
      <xdr:col>3</xdr:col>
      <xdr:colOff>798369</xdr:colOff>
      <xdr:row>9</xdr:row>
      <xdr:rowOff>39095</xdr:rowOff>
    </xdr:to>
    <xdr:pic>
      <xdr:nvPicPr>
        <xdr:cNvPr id="2" name="그림 1">
          <a:extLst>
            <a:ext uri="{FF2B5EF4-FFF2-40B4-BE49-F238E27FC236}">
              <a16:creationId xmlns="" xmlns:a16="http://schemas.microsoft.com/office/drawing/2014/main" id="{8097185D-3EDA-4B85-B8F0-424ADDD13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556" y="217517"/>
          <a:ext cx="1294813" cy="507378"/>
        </a:xfrm>
        <a:prstGeom prst="rect">
          <a:avLst/>
        </a:prstGeom>
      </xdr:spPr>
    </xdr:pic>
    <xdr:clientData/>
  </xdr:twoCellAnchor>
  <xdr:oneCellAnchor>
    <xdr:from>
      <xdr:col>4</xdr:col>
      <xdr:colOff>1028701</xdr:colOff>
      <xdr:row>9</xdr:row>
      <xdr:rowOff>187070</xdr:rowOff>
    </xdr:from>
    <xdr:ext cx="1000124" cy="575463"/>
    <xdr:pic>
      <xdr:nvPicPr>
        <xdr:cNvPr id="4" name="image36.png">
          <a:extLst>
            <a:ext uri="{FF2B5EF4-FFF2-40B4-BE49-F238E27FC236}">
              <a16:creationId xmlns="" xmlns:a16="http://schemas.microsoft.com/office/drawing/2014/main" id="{85B2B4C9-65E5-6E28-B262-412E905C7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100000"/>
                  </a14:imgEffect>
                  <a14:imgEffect>
                    <a14:brightnessContrast bright="-11000" contrast="-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6" y="3311270"/>
          <a:ext cx="1000124" cy="575463"/>
        </a:xfrm>
        <a:prstGeom prst="rect">
          <a:avLst/>
        </a:prstGeom>
      </xdr:spPr>
    </xdr:pic>
    <xdr:clientData/>
  </xdr:oneCellAnchor>
  <xdr:oneCellAnchor>
    <xdr:from>
      <xdr:col>4</xdr:col>
      <xdr:colOff>1002283</xdr:colOff>
      <xdr:row>19</xdr:row>
      <xdr:rowOff>64008</xdr:rowOff>
    </xdr:from>
    <xdr:ext cx="1397000" cy="480695"/>
    <xdr:pic>
      <xdr:nvPicPr>
        <xdr:cNvPr id="7" name="image37.png">
          <a:extLst>
            <a:ext uri="{FF2B5EF4-FFF2-40B4-BE49-F238E27FC236}">
              <a16:creationId xmlns="" xmlns:a16="http://schemas.microsoft.com/office/drawing/2014/main" id="{A5197747-A7EB-4D48-AFDD-1F68F907F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1608" y="5388483"/>
          <a:ext cx="1397000" cy="480695"/>
        </a:xfrm>
        <a:prstGeom prst="rect">
          <a:avLst/>
        </a:prstGeom>
      </xdr:spPr>
    </xdr:pic>
    <xdr:clientData/>
  </xdr:oneCellAnchor>
  <xdr:oneCellAnchor>
    <xdr:from>
      <xdr:col>11</xdr:col>
      <xdr:colOff>595489</xdr:colOff>
      <xdr:row>10</xdr:row>
      <xdr:rowOff>133350</xdr:rowOff>
    </xdr:from>
    <xdr:ext cx="1236311" cy="323850"/>
    <xdr:pic>
      <xdr:nvPicPr>
        <xdr:cNvPr id="8" name="image43.png">
          <a:extLst>
            <a:ext uri="{FF2B5EF4-FFF2-40B4-BE49-F238E27FC236}">
              <a16:creationId xmlns="" xmlns:a16="http://schemas.microsoft.com/office/drawing/2014/main" id="{3845055F-B294-4637-B8F4-1A5771042F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100000"/>
                  </a14:imgEffect>
                  <a14:imgEffect>
                    <a14:saturation sat="99000"/>
                  </a14:imgEffect>
                  <a14:imgEffect>
                    <a14:brightnessContrast bright="-12000" contras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4428" b="44165"/>
        <a:stretch/>
      </xdr:blipFill>
      <xdr:spPr>
        <a:xfrm>
          <a:off x="8501239" y="819150"/>
          <a:ext cx="1236311" cy="323850"/>
        </a:xfrm>
        <a:prstGeom prst="rect">
          <a:avLst/>
        </a:prstGeom>
      </xdr:spPr>
    </xdr:pic>
    <xdr:clientData/>
  </xdr:oneCellAnchor>
  <xdr:oneCellAnchor>
    <xdr:from>
      <xdr:col>8</xdr:col>
      <xdr:colOff>1059954</xdr:colOff>
      <xdr:row>10</xdr:row>
      <xdr:rowOff>51942</xdr:rowOff>
    </xdr:from>
    <xdr:ext cx="654545" cy="539247"/>
    <xdr:pic>
      <xdr:nvPicPr>
        <xdr:cNvPr id="10" name="image44.png">
          <a:extLst>
            <a:ext uri="{FF2B5EF4-FFF2-40B4-BE49-F238E27FC236}">
              <a16:creationId xmlns="" xmlns:a16="http://schemas.microsoft.com/office/drawing/2014/main" id="{E678ABBD-3BDA-7C45-E619-2BF577DDF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100000"/>
                  </a14:imgEffect>
                  <a14:imgEffect>
                    <a14:brightnessContrast bright="-19000" contrast="-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904" y="737742"/>
          <a:ext cx="654545" cy="539247"/>
        </a:xfrm>
        <a:prstGeom prst="rect">
          <a:avLst/>
        </a:prstGeom>
      </xdr:spPr>
    </xdr:pic>
    <xdr:clientData/>
  </xdr:oneCellAnchor>
  <xdr:oneCellAnchor>
    <xdr:from>
      <xdr:col>5</xdr:col>
      <xdr:colOff>185110</xdr:colOff>
      <xdr:row>27</xdr:row>
      <xdr:rowOff>148209</xdr:rowOff>
    </xdr:from>
    <xdr:ext cx="815014" cy="707474"/>
    <xdr:pic>
      <xdr:nvPicPr>
        <xdr:cNvPr id="14" name="image25.png">
          <a:extLst>
            <a:ext uri="{FF2B5EF4-FFF2-40B4-BE49-F238E27FC236}">
              <a16:creationId xmlns="" xmlns:a16="http://schemas.microsoft.com/office/drawing/2014/main" id="{2598ACBE-E0A8-DA89-98E6-3DFE27E06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29000"/>
                  </a14:imgEffect>
                  <a14:imgEffect>
                    <a14:brightnessContrast contrast="-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760" y="4863084"/>
          <a:ext cx="815014" cy="707474"/>
        </a:xfrm>
        <a:prstGeom prst="rect">
          <a:avLst/>
        </a:prstGeom>
      </xdr:spPr>
    </xdr:pic>
    <xdr:clientData/>
  </xdr:oneCellAnchor>
  <xdr:oneCellAnchor>
    <xdr:from>
      <xdr:col>11</xdr:col>
      <xdr:colOff>666750</xdr:colOff>
      <xdr:row>19</xdr:row>
      <xdr:rowOff>16941</xdr:rowOff>
    </xdr:from>
    <xdr:ext cx="1190556" cy="602183"/>
    <xdr:pic>
      <xdr:nvPicPr>
        <xdr:cNvPr id="52" name="image51.jpeg">
          <a:extLst>
            <a:ext uri="{FF2B5EF4-FFF2-40B4-BE49-F238E27FC236}">
              <a16:creationId xmlns="" xmlns:a16="http://schemas.microsoft.com/office/drawing/2014/main" id="{622DAA62-7DAB-C292-734A-E1FE58F416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3"/>
        <a:stretch/>
      </xdr:blipFill>
      <xdr:spPr>
        <a:xfrm>
          <a:off x="8572500" y="2531541"/>
          <a:ext cx="1190556" cy="602183"/>
        </a:xfrm>
        <a:prstGeom prst="rect">
          <a:avLst/>
        </a:prstGeom>
      </xdr:spPr>
    </xdr:pic>
    <xdr:clientData/>
  </xdr:oneCellAnchor>
  <xdr:oneCellAnchor>
    <xdr:from>
      <xdr:col>9</xdr:col>
      <xdr:colOff>745935</xdr:colOff>
      <xdr:row>19</xdr:row>
      <xdr:rowOff>37186</xdr:rowOff>
    </xdr:from>
    <xdr:ext cx="1035240" cy="567161"/>
    <xdr:pic>
      <xdr:nvPicPr>
        <xdr:cNvPr id="56" name="image47.jpeg">
          <a:extLst>
            <a:ext uri="{FF2B5EF4-FFF2-40B4-BE49-F238E27FC236}">
              <a16:creationId xmlns="" xmlns:a16="http://schemas.microsoft.com/office/drawing/2014/main" id="{3BEDF034-99F7-462A-8CD6-CF700E989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210" y="2551786"/>
          <a:ext cx="1035240" cy="567161"/>
        </a:xfrm>
        <a:prstGeom prst="rect">
          <a:avLst/>
        </a:prstGeom>
      </xdr:spPr>
    </xdr:pic>
    <xdr:clientData/>
  </xdr:oneCellAnchor>
  <xdr:twoCellAnchor editAs="oneCell">
    <xdr:from>
      <xdr:col>7</xdr:col>
      <xdr:colOff>487072</xdr:colOff>
      <xdr:row>19</xdr:row>
      <xdr:rowOff>43308</xdr:rowOff>
    </xdr:from>
    <xdr:to>
      <xdr:col>8</xdr:col>
      <xdr:colOff>806852</xdr:colOff>
      <xdr:row>19</xdr:row>
      <xdr:rowOff>524934</xdr:rowOff>
    </xdr:to>
    <xdr:pic>
      <xdr:nvPicPr>
        <xdr:cNvPr id="61" name="그림 60">
          <a:extLst>
            <a:ext uri="{FF2B5EF4-FFF2-40B4-BE49-F238E27FC236}">
              <a16:creationId xmlns="" xmlns:a16="http://schemas.microsoft.com/office/drawing/2014/main" id="{AB117FCF-4DB5-4313-9EB0-059346976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01872" y="2557908"/>
          <a:ext cx="1396105" cy="481626"/>
        </a:xfrm>
        <a:prstGeom prst="rect">
          <a:avLst/>
        </a:prstGeom>
      </xdr:spPr>
    </xdr:pic>
    <xdr:clientData/>
  </xdr:twoCellAnchor>
  <xdr:oneCellAnchor>
    <xdr:from>
      <xdr:col>8</xdr:col>
      <xdr:colOff>50291</xdr:colOff>
      <xdr:row>28</xdr:row>
      <xdr:rowOff>30543</xdr:rowOff>
    </xdr:from>
    <xdr:ext cx="835534" cy="588835"/>
    <xdr:pic>
      <xdr:nvPicPr>
        <xdr:cNvPr id="65" name="image21.png">
          <a:extLst>
            <a:ext uri="{FF2B5EF4-FFF2-40B4-BE49-F238E27FC236}">
              <a16:creationId xmlns="" xmlns:a16="http://schemas.microsoft.com/office/drawing/2014/main" id="{469B1A2B-DE47-707D-6749-6C89700C7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4241" y="4373943"/>
          <a:ext cx="835534" cy="588835"/>
        </a:xfrm>
        <a:prstGeom prst="rect">
          <a:avLst/>
        </a:prstGeom>
      </xdr:spPr>
    </xdr:pic>
    <xdr:clientData/>
  </xdr:oneCellAnchor>
  <xdr:oneCellAnchor>
    <xdr:from>
      <xdr:col>9</xdr:col>
      <xdr:colOff>1004697</xdr:colOff>
      <xdr:row>27</xdr:row>
      <xdr:rowOff>113640</xdr:rowOff>
    </xdr:from>
    <xdr:ext cx="873188" cy="743610"/>
    <xdr:pic>
      <xdr:nvPicPr>
        <xdr:cNvPr id="67" name="image25.png">
          <a:extLst>
            <a:ext uri="{FF2B5EF4-FFF2-40B4-BE49-F238E27FC236}">
              <a16:creationId xmlns="" xmlns:a16="http://schemas.microsoft.com/office/drawing/2014/main" id="{6A7D1AC6-59EC-4DA6-B38A-6AAB805C4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harpenSoften amount="38000"/>
                  </a14:imgEffect>
                  <a14:imgEffect>
                    <a14:brightnessContrast bright="-1000" contrast="-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5647" y="4828515"/>
          <a:ext cx="873188" cy="743610"/>
        </a:xfrm>
        <a:prstGeom prst="rect">
          <a:avLst/>
        </a:prstGeom>
      </xdr:spPr>
    </xdr:pic>
    <xdr:clientData/>
  </xdr:oneCellAnchor>
  <xdr:oneCellAnchor>
    <xdr:from>
      <xdr:col>3</xdr:col>
      <xdr:colOff>985394</xdr:colOff>
      <xdr:row>37</xdr:row>
      <xdr:rowOff>18808</xdr:rowOff>
    </xdr:from>
    <xdr:ext cx="812101" cy="619367"/>
    <xdr:pic>
      <xdr:nvPicPr>
        <xdr:cNvPr id="69" name="image21.png">
          <a:extLst>
            <a:ext uri="{FF2B5EF4-FFF2-40B4-BE49-F238E27FC236}">
              <a16:creationId xmlns="" xmlns:a16="http://schemas.microsoft.com/office/drawing/2014/main" id="{B99DDBA7-BB6A-4643-A491-E62AD2F9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394" y="6905383"/>
          <a:ext cx="812101" cy="619367"/>
        </a:xfrm>
        <a:prstGeom prst="rect">
          <a:avLst/>
        </a:prstGeom>
      </xdr:spPr>
    </xdr:pic>
    <xdr:clientData/>
  </xdr:oneCellAnchor>
  <xdr:oneCellAnchor>
    <xdr:from>
      <xdr:col>11</xdr:col>
      <xdr:colOff>948435</xdr:colOff>
      <xdr:row>28</xdr:row>
      <xdr:rowOff>40221</xdr:rowOff>
    </xdr:from>
    <xdr:ext cx="264049" cy="569379"/>
    <xdr:pic>
      <xdr:nvPicPr>
        <xdr:cNvPr id="75" name="image35.jpeg">
          <a:extLst>
            <a:ext uri="{FF2B5EF4-FFF2-40B4-BE49-F238E27FC236}">
              <a16:creationId xmlns="" xmlns:a16="http://schemas.microsoft.com/office/drawing/2014/main" id="{ACEAF8C4-C543-775B-A297-1F9CC77C6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2035" y="4926546"/>
          <a:ext cx="264049" cy="569379"/>
        </a:xfrm>
        <a:prstGeom prst="rect">
          <a:avLst/>
        </a:prstGeom>
      </xdr:spPr>
    </xdr:pic>
    <xdr:clientData/>
  </xdr:oneCellAnchor>
  <xdr:twoCellAnchor>
    <xdr:from>
      <xdr:col>12</xdr:col>
      <xdr:colOff>133350</xdr:colOff>
      <xdr:row>28</xdr:row>
      <xdr:rowOff>9526</xdr:rowOff>
    </xdr:from>
    <xdr:to>
      <xdr:col>12</xdr:col>
      <xdr:colOff>961363</xdr:colOff>
      <xdr:row>29</xdr:row>
      <xdr:rowOff>85726</xdr:rowOff>
    </xdr:to>
    <xdr:pic>
      <xdr:nvPicPr>
        <xdr:cNvPr id="81" name="image25.png">
          <a:extLst>
            <a:ext uri="{FF2B5EF4-FFF2-40B4-BE49-F238E27FC236}">
              <a16:creationId xmlns="" xmlns:a16="http://schemas.microsoft.com/office/drawing/2014/main" id="{B9BCB152-79AC-41E0-A9FA-A96DE8D63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sharpenSoften amount="47000"/>
                  </a14:imgEffect>
                  <a14:imgEffect>
                    <a14:brightnessContrast bright="-17000" contrast="-1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6896101"/>
          <a:ext cx="828013" cy="704850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10</xdr:row>
      <xdr:rowOff>114300</xdr:rowOff>
    </xdr:from>
    <xdr:to>
      <xdr:col>4</xdr:col>
      <xdr:colOff>872836</xdr:colOff>
      <xdr:row>10</xdr:row>
      <xdr:rowOff>567992</xdr:rowOff>
    </xdr:to>
    <xdr:grpSp>
      <xdr:nvGrpSpPr>
        <xdr:cNvPr id="82" name="그룹 81">
          <a:extLst>
            <a:ext uri="{FF2B5EF4-FFF2-40B4-BE49-F238E27FC236}">
              <a16:creationId xmlns="" xmlns:a16="http://schemas.microsoft.com/office/drawing/2014/main" id="{CAB30100-3F3B-4DFF-8937-7C49A6CE3E5C}"/>
            </a:ext>
          </a:extLst>
        </xdr:cNvPr>
        <xdr:cNvGrpSpPr/>
      </xdr:nvGrpSpPr>
      <xdr:grpSpPr>
        <a:xfrm>
          <a:off x="2238375" y="1000125"/>
          <a:ext cx="853786" cy="453692"/>
          <a:chOff x="476249" y="6638102"/>
          <a:chExt cx="857249" cy="453692"/>
        </a:xfrm>
      </xdr:grpSpPr>
      <xdr:pic>
        <xdr:nvPicPr>
          <xdr:cNvPr id="83" name="그림 82">
            <a:extLst>
              <a:ext uri="{FF2B5EF4-FFF2-40B4-BE49-F238E27FC236}">
                <a16:creationId xmlns="" xmlns:a16="http://schemas.microsoft.com/office/drawing/2014/main" id="{80AF40D0-E98A-35C6-50E6-974A0BD92E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787977" y="6638102"/>
            <a:ext cx="173182" cy="265932"/>
          </a:xfrm>
          <a:prstGeom prst="rect">
            <a:avLst/>
          </a:prstGeom>
        </xdr:spPr>
      </xdr:pic>
      <xdr:sp macro="" textlink="">
        <xdr:nvSpPr>
          <xdr:cNvPr id="84" name="직사각형 83">
            <a:extLst>
              <a:ext uri="{FF2B5EF4-FFF2-40B4-BE49-F238E27FC236}">
                <a16:creationId xmlns="" xmlns:a16="http://schemas.microsoft.com/office/drawing/2014/main" id="{B7D5F166-9FF1-AD0E-902F-7460FD81EAFF}"/>
              </a:ext>
            </a:extLst>
          </xdr:cNvPr>
          <xdr:cNvSpPr/>
        </xdr:nvSpPr>
        <xdr:spPr>
          <a:xfrm>
            <a:off x="476249" y="6909955"/>
            <a:ext cx="857249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  <xdr:twoCellAnchor>
    <xdr:from>
      <xdr:col>8</xdr:col>
      <xdr:colOff>152400</xdr:colOff>
      <xdr:row>10</xdr:row>
      <xdr:rowOff>133350</xdr:rowOff>
    </xdr:from>
    <xdr:to>
      <xdr:col>8</xdr:col>
      <xdr:colOff>1006186</xdr:colOff>
      <xdr:row>10</xdr:row>
      <xdr:rowOff>587042</xdr:rowOff>
    </xdr:to>
    <xdr:grpSp>
      <xdr:nvGrpSpPr>
        <xdr:cNvPr id="85" name="그룹 84">
          <a:extLst>
            <a:ext uri="{FF2B5EF4-FFF2-40B4-BE49-F238E27FC236}">
              <a16:creationId xmlns="" xmlns:a16="http://schemas.microsoft.com/office/drawing/2014/main" id="{AB670CAB-4652-4098-8636-FE07052B1C27}"/>
            </a:ext>
          </a:extLst>
        </xdr:cNvPr>
        <xdr:cNvGrpSpPr/>
      </xdr:nvGrpSpPr>
      <xdr:grpSpPr>
        <a:xfrm>
          <a:off x="6677025" y="1019175"/>
          <a:ext cx="853786" cy="453692"/>
          <a:chOff x="476249" y="6638102"/>
          <a:chExt cx="857249" cy="453692"/>
        </a:xfrm>
      </xdr:grpSpPr>
      <xdr:pic>
        <xdr:nvPicPr>
          <xdr:cNvPr id="86" name="그림 85">
            <a:extLst>
              <a:ext uri="{FF2B5EF4-FFF2-40B4-BE49-F238E27FC236}">
                <a16:creationId xmlns="" xmlns:a16="http://schemas.microsoft.com/office/drawing/2014/main" id="{4A54C738-9D29-68C1-80D0-B12ACE2BB7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787977" y="6638102"/>
            <a:ext cx="173182" cy="265932"/>
          </a:xfrm>
          <a:prstGeom prst="rect">
            <a:avLst/>
          </a:prstGeom>
        </xdr:spPr>
      </xdr:pic>
      <xdr:sp macro="" textlink="">
        <xdr:nvSpPr>
          <xdr:cNvPr id="87" name="직사각형 86">
            <a:extLst>
              <a:ext uri="{FF2B5EF4-FFF2-40B4-BE49-F238E27FC236}">
                <a16:creationId xmlns="" xmlns:a16="http://schemas.microsoft.com/office/drawing/2014/main" id="{E25F40FF-4551-928D-1FBC-347788F5DDFA}"/>
              </a:ext>
            </a:extLst>
          </xdr:cNvPr>
          <xdr:cNvSpPr/>
        </xdr:nvSpPr>
        <xdr:spPr>
          <a:xfrm>
            <a:off x="476249" y="6909955"/>
            <a:ext cx="857249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  <xdr:twoCellAnchor>
    <xdr:from>
      <xdr:col>10</xdr:col>
      <xdr:colOff>1043164</xdr:colOff>
      <xdr:row>10</xdr:row>
      <xdr:rowOff>161924</xdr:rowOff>
    </xdr:from>
    <xdr:to>
      <xdr:col>12</xdr:col>
      <xdr:colOff>1475</xdr:colOff>
      <xdr:row>10</xdr:row>
      <xdr:rowOff>615616</xdr:rowOff>
    </xdr:to>
    <xdr:grpSp>
      <xdr:nvGrpSpPr>
        <xdr:cNvPr id="88" name="그룹 87">
          <a:extLst>
            <a:ext uri="{FF2B5EF4-FFF2-40B4-BE49-F238E27FC236}">
              <a16:creationId xmlns="" xmlns:a16="http://schemas.microsoft.com/office/drawing/2014/main" id="{C1A454E8-0F35-4794-B97E-415200633ABC}"/>
            </a:ext>
          </a:extLst>
        </xdr:cNvPr>
        <xdr:cNvGrpSpPr/>
      </xdr:nvGrpSpPr>
      <xdr:grpSpPr>
        <a:xfrm>
          <a:off x="9720439" y="1047749"/>
          <a:ext cx="1110961" cy="453692"/>
          <a:chOff x="476249" y="6638102"/>
          <a:chExt cx="857249" cy="453692"/>
        </a:xfrm>
      </xdr:grpSpPr>
      <xdr:pic>
        <xdr:nvPicPr>
          <xdr:cNvPr id="89" name="그림 88">
            <a:extLst>
              <a:ext uri="{FF2B5EF4-FFF2-40B4-BE49-F238E27FC236}">
                <a16:creationId xmlns="" xmlns:a16="http://schemas.microsoft.com/office/drawing/2014/main" id="{428E2BF4-5B85-2300-AB04-B740DFA0A4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787977" y="6638102"/>
            <a:ext cx="173182" cy="265932"/>
          </a:xfrm>
          <a:prstGeom prst="rect">
            <a:avLst/>
          </a:prstGeom>
        </xdr:spPr>
      </xdr:pic>
      <xdr:sp macro="" textlink="">
        <xdr:nvSpPr>
          <xdr:cNvPr id="90" name="직사각형 89">
            <a:extLst>
              <a:ext uri="{FF2B5EF4-FFF2-40B4-BE49-F238E27FC236}">
                <a16:creationId xmlns="" xmlns:a16="http://schemas.microsoft.com/office/drawing/2014/main" id="{C63728FF-340E-1A33-DA3C-494A6392BCBE}"/>
              </a:ext>
            </a:extLst>
          </xdr:cNvPr>
          <xdr:cNvSpPr/>
        </xdr:nvSpPr>
        <xdr:spPr>
          <a:xfrm>
            <a:off x="476249" y="6909955"/>
            <a:ext cx="857249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  <xdr:twoCellAnchor>
    <xdr:from>
      <xdr:col>4</xdr:col>
      <xdr:colOff>57150</xdr:colOff>
      <xdr:row>19</xdr:row>
      <xdr:rowOff>66675</xdr:rowOff>
    </xdr:from>
    <xdr:to>
      <xdr:col>4</xdr:col>
      <xdr:colOff>910936</xdr:colOff>
      <xdr:row>19</xdr:row>
      <xdr:rowOff>520367</xdr:rowOff>
    </xdr:to>
    <xdr:grpSp>
      <xdr:nvGrpSpPr>
        <xdr:cNvPr id="91" name="그룹 90">
          <a:extLst>
            <a:ext uri="{FF2B5EF4-FFF2-40B4-BE49-F238E27FC236}">
              <a16:creationId xmlns="" xmlns:a16="http://schemas.microsoft.com/office/drawing/2014/main" id="{1A081180-8086-4FB9-834D-A0069FEEA0D3}"/>
            </a:ext>
          </a:extLst>
        </xdr:cNvPr>
        <xdr:cNvGrpSpPr/>
      </xdr:nvGrpSpPr>
      <xdr:grpSpPr>
        <a:xfrm>
          <a:off x="2276475" y="2952750"/>
          <a:ext cx="853786" cy="453692"/>
          <a:chOff x="476249" y="6638102"/>
          <a:chExt cx="857249" cy="453692"/>
        </a:xfrm>
      </xdr:grpSpPr>
      <xdr:pic>
        <xdr:nvPicPr>
          <xdr:cNvPr id="92" name="그림 91">
            <a:extLst>
              <a:ext uri="{FF2B5EF4-FFF2-40B4-BE49-F238E27FC236}">
                <a16:creationId xmlns="" xmlns:a16="http://schemas.microsoft.com/office/drawing/2014/main" id="{A2E56A74-202C-9DD2-DCA2-E4BF8988AF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787977" y="6638102"/>
            <a:ext cx="173182" cy="265932"/>
          </a:xfrm>
          <a:prstGeom prst="rect">
            <a:avLst/>
          </a:prstGeom>
        </xdr:spPr>
      </xdr:pic>
      <xdr:sp macro="" textlink="">
        <xdr:nvSpPr>
          <xdr:cNvPr id="93" name="직사각형 92">
            <a:extLst>
              <a:ext uri="{FF2B5EF4-FFF2-40B4-BE49-F238E27FC236}">
                <a16:creationId xmlns="" xmlns:a16="http://schemas.microsoft.com/office/drawing/2014/main" id="{0A23133C-14B3-7729-5125-59E99BE6FD4B}"/>
              </a:ext>
            </a:extLst>
          </xdr:cNvPr>
          <xdr:cNvSpPr/>
        </xdr:nvSpPr>
        <xdr:spPr>
          <a:xfrm>
            <a:off x="476249" y="6909955"/>
            <a:ext cx="857249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  <xdr:twoCellAnchor>
    <xdr:from>
      <xdr:col>6</xdr:col>
      <xdr:colOff>1038225</xdr:colOff>
      <xdr:row>19</xdr:row>
      <xdr:rowOff>152400</xdr:rowOff>
    </xdr:from>
    <xdr:to>
      <xdr:col>7</xdr:col>
      <xdr:colOff>815686</xdr:colOff>
      <xdr:row>19</xdr:row>
      <xdr:rowOff>606092</xdr:rowOff>
    </xdr:to>
    <xdr:grpSp>
      <xdr:nvGrpSpPr>
        <xdr:cNvPr id="94" name="그룹 93">
          <a:extLst>
            <a:ext uri="{FF2B5EF4-FFF2-40B4-BE49-F238E27FC236}">
              <a16:creationId xmlns="" xmlns:a16="http://schemas.microsoft.com/office/drawing/2014/main" id="{AE9B1044-F94A-459E-9D58-0477F7D9EA80}"/>
            </a:ext>
          </a:extLst>
        </xdr:cNvPr>
        <xdr:cNvGrpSpPr/>
      </xdr:nvGrpSpPr>
      <xdr:grpSpPr>
        <a:xfrm>
          <a:off x="5410200" y="3038475"/>
          <a:ext cx="853786" cy="453692"/>
          <a:chOff x="476249" y="6638102"/>
          <a:chExt cx="857249" cy="453692"/>
        </a:xfrm>
      </xdr:grpSpPr>
      <xdr:pic>
        <xdr:nvPicPr>
          <xdr:cNvPr id="95" name="그림 94">
            <a:extLst>
              <a:ext uri="{FF2B5EF4-FFF2-40B4-BE49-F238E27FC236}">
                <a16:creationId xmlns="" xmlns:a16="http://schemas.microsoft.com/office/drawing/2014/main" id="{F824754E-65EC-0F5C-4746-9AC5C56655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787977" y="6638102"/>
            <a:ext cx="173182" cy="265932"/>
          </a:xfrm>
          <a:prstGeom prst="rect">
            <a:avLst/>
          </a:prstGeom>
        </xdr:spPr>
      </xdr:pic>
      <xdr:sp macro="" textlink="">
        <xdr:nvSpPr>
          <xdr:cNvPr id="96" name="직사각형 95">
            <a:extLst>
              <a:ext uri="{FF2B5EF4-FFF2-40B4-BE49-F238E27FC236}">
                <a16:creationId xmlns="" xmlns:a16="http://schemas.microsoft.com/office/drawing/2014/main" id="{44F2376A-1C93-8015-1EE9-3ECC1798B111}"/>
              </a:ext>
            </a:extLst>
          </xdr:cNvPr>
          <xdr:cNvSpPr/>
        </xdr:nvSpPr>
        <xdr:spPr>
          <a:xfrm>
            <a:off x="476249" y="6909955"/>
            <a:ext cx="857249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  <xdr:twoCellAnchor>
    <xdr:from>
      <xdr:col>8</xdr:col>
      <xdr:colOff>1031685</xdr:colOff>
      <xdr:row>19</xdr:row>
      <xdr:rowOff>151486</xdr:rowOff>
    </xdr:from>
    <xdr:to>
      <xdr:col>9</xdr:col>
      <xdr:colOff>809146</xdr:colOff>
      <xdr:row>19</xdr:row>
      <xdr:rowOff>605178</xdr:rowOff>
    </xdr:to>
    <xdr:grpSp>
      <xdr:nvGrpSpPr>
        <xdr:cNvPr id="97" name="그룹 96">
          <a:extLst>
            <a:ext uri="{FF2B5EF4-FFF2-40B4-BE49-F238E27FC236}">
              <a16:creationId xmlns="" xmlns:a16="http://schemas.microsoft.com/office/drawing/2014/main" id="{D1CEC454-B27C-41C1-99FF-2B1DEFC0FDE5}"/>
            </a:ext>
          </a:extLst>
        </xdr:cNvPr>
        <xdr:cNvGrpSpPr/>
      </xdr:nvGrpSpPr>
      <xdr:grpSpPr>
        <a:xfrm>
          <a:off x="7556310" y="3037561"/>
          <a:ext cx="853786" cy="453692"/>
          <a:chOff x="476249" y="6638102"/>
          <a:chExt cx="857249" cy="453692"/>
        </a:xfrm>
      </xdr:grpSpPr>
      <xdr:pic>
        <xdr:nvPicPr>
          <xdr:cNvPr id="98" name="그림 97">
            <a:extLst>
              <a:ext uri="{FF2B5EF4-FFF2-40B4-BE49-F238E27FC236}">
                <a16:creationId xmlns="" xmlns:a16="http://schemas.microsoft.com/office/drawing/2014/main" id="{8FBF91F2-CCEE-A98E-C614-A43A2A293B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787977" y="6638102"/>
            <a:ext cx="173182" cy="265932"/>
          </a:xfrm>
          <a:prstGeom prst="rect">
            <a:avLst/>
          </a:prstGeom>
        </xdr:spPr>
      </xdr:pic>
      <xdr:sp macro="" textlink="">
        <xdr:nvSpPr>
          <xdr:cNvPr id="99" name="직사각형 98">
            <a:extLst>
              <a:ext uri="{FF2B5EF4-FFF2-40B4-BE49-F238E27FC236}">
                <a16:creationId xmlns="" xmlns:a16="http://schemas.microsoft.com/office/drawing/2014/main" id="{7A58C51A-955F-3C4E-3A7C-8B4B0E259D0B}"/>
              </a:ext>
            </a:extLst>
          </xdr:cNvPr>
          <xdr:cNvSpPr/>
        </xdr:nvSpPr>
        <xdr:spPr>
          <a:xfrm>
            <a:off x="476249" y="6909955"/>
            <a:ext cx="857249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  <xdr:twoCellAnchor>
    <xdr:from>
      <xdr:col>10</xdr:col>
      <xdr:colOff>997496</xdr:colOff>
      <xdr:row>19</xdr:row>
      <xdr:rowOff>431670</xdr:rowOff>
    </xdr:from>
    <xdr:to>
      <xdr:col>11</xdr:col>
      <xdr:colOff>774957</xdr:colOff>
      <xdr:row>19</xdr:row>
      <xdr:rowOff>613509</xdr:rowOff>
    </xdr:to>
    <xdr:sp macro="" textlink="">
      <xdr:nvSpPr>
        <xdr:cNvPr id="102" name="직사각형 101">
          <a:extLst>
            <a:ext uri="{FF2B5EF4-FFF2-40B4-BE49-F238E27FC236}">
              <a16:creationId xmlns="" xmlns:a16="http://schemas.microsoft.com/office/drawing/2014/main" id="{7A7408FB-97AE-A446-0A06-CC6D1EFCB778}"/>
            </a:ext>
          </a:extLst>
        </xdr:cNvPr>
        <xdr:cNvSpPr/>
      </xdr:nvSpPr>
      <xdr:spPr>
        <a:xfrm>
          <a:off x="7826921" y="2946270"/>
          <a:ext cx="853786" cy="18183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900">
              <a:solidFill>
                <a:schemeClr val="tx1"/>
              </a:solidFill>
              <a:latin typeface="+mn-ea"/>
              <a:ea typeface="+mn-ea"/>
            </a:rPr>
            <a:t>플리커 프리</a:t>
          </a:r>
        </a:p>
      </xdr:txBody>
    </xdr:sp>
    <xdr:clientData/>
  </xdr:twoCellAnchor>
  <xdr:twoCellAnchor>
    <xdr:from>
      <xdr:col>4</xdr:col>
      <xdr:colOff>447675</xdr:colOff>
      <xdr:row>28</xdr:row>
      <xdr:rowOff>142875</xdr:rowOff>
    </xdr:from>
    <xdr:to>
      <xdr:col>5</xdr:col>
      <xdr:colOff>225136</xdr:colOff>
      <xdr:row>28</xdr:row>
      <xdr:rowOff>596567</xdr:rowOff>
    </xdr:to>
    <xdr:grpSp>
      <xdr:nvGrpSpPr>
        <xdr:cNvPr id="103" name="그룹 102">
          <a:extLst>
            <a:ext uri="{FF2B5EF4-FFF2-40B4-BE49-F238E27FC236}">
              <a16:creationId xmlns="" xmlns:a16="http://schemas.microsoft.com/office/drawing/2014/main" id="{0820A7D3-ACC8-42BF-BCF7-287425D19587}"/>
            </a:ext>
          </a:extLst>
        </xdr:cNvPr>
        <xdr:cNvGrpSpPr/>
      </xdr:nvGrpSpPr>
      <xdr:grpSpPr>
        <a:xfrm>
          <a:off x="2667000" y="5029200"/>
          <a:ext cx="853786" cy="453692"/>
          <a:chOff x="476249" y="6638102"/>
          <a:chExt cx="857249" cy="453692"/>
        </a:xfrm>
      </xdr:grpSpPr>
      <xdr:pic>
        <xdr:nvPicPr>
          <xdr:cNvPr id="104" name="그림 103">
            <a:extLst>
              <a:ext uri="{FF2B5EF4-FFF2-40B4-BE49-F238E27FC236}">
                <a16:creationId xmlns="" xmlns:a16="http://schemas.microsoft.com/office/drawing/2014/main" id="{1EF09EE9-7C51-247F-999F-E0DA086CB7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787977" y="6638102"/>
            <a:ext cx="173182" cy="265932"/>
          </a:xfrm>
          <a:prstGeom prst="rect">
            <a:avLst/>
          </a:prstGeom>
        </xdr:spPr>
      </xdr:pic>
      <xdr:sp macro="" textlink="">
        <xdr:nvSpPr>
          <xdr:cNvPr id="105" name="직사각형 104">
            <a:extLst>
              <a:ext uri="{FF2B5EF4-FFF2-40B4-BE49-F238E27FC236}">
                <a16:creationId xmlns="" xmlns:a16="http://schemas.microsoft.com/office/drawing/2014/main" id="{FC05F35B-2D99-C283-E1F5-FCEE596449AC}"/>
              </a:ext>
            </a:extLst>
          </xdr:cNvPr>
          <xdr:cNvSpPr/>
        </xdr:nvSpPr>
        <xdr:spPr>
          <a:xfrm>
            <a:off x="476249" y="6909955"/>
            <a:ext cx="857249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  <xdr:twoCellAnchor>
    <xdr:from>
      <xdr:col>7</xdr:col>
      <xdr:colOff>12191</xdr:colOff>
      <xdr:row>28</xdr:row>
      <xdr:rowOff>116268</xdr:rowOff>
    </xdr:from>
    <xdr:to>
      <xdr:col>8</xdr:col>
      <xdr:colOff>46827</xdr:colOff>
      <xdr:row>28</xdr:row>
      <xdr:rowOff>569960</xdr:rowOff>
    </xdr:to>
    <xdr:grpSp>
      <xdr:nvGrpSpPr>
        <xdr:cNvPr id="106" name="그룹 105">
          <a:extLst>
            <a:ext uri="{FF2B5EF4-FFF2-40B4-BE49-F238E27FC236}">
              <a16:creationId xmlns="" xmlns:a16="http://schemas.microsoft.com/office/drawing/2014/main" id="{B6AC0753-3412-4330-9227-A855B500BA4D}"/>
            </a:ext>
          </a:extLst>
        </xdr:cNvPr>
        <xdr:cNvGrpSpPr/>
      </xdr:nvGrpSpPr>
      <xdr:grpSpPr>
        <a:xfrm>
          <a:off x="5460491" y="5002593"/>
          <a:ext cx="1110961" cy="453692"/>
          <a:chOff x="476249" y="6638102"/>
          <a:chExt cx="857249" cy="453692"/>
        </a:xfrm>
      </xdr:grpSpPr>
      <xdr:pic>
        <xdr:nvPicPr>
          <xdr:cNvPr id="107" name="그림 106">
            <a:extLst>
              <a:ext uri="{FF2B5EF4-FFF2-40B4-BE49-F238E27FC236}">
                <a16:creationId xmlns="" xmlns:a16="http://schemas.microsoft.com/office/drawing/2014/main" id="{D0D8EAB3-3D2F-11C3-18F3-002D30B6A9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787977" y="6638102"/>
            <a:ext cx="173182" cy="265932"/>
          </a:xfrm>
          <a:prstGeom prst="rect">
            <a:avLst/>
          </a:prstGeom>
        </xdr:spPr>
      </xdr:pic>
      <xdr:sp macro="" textlink="">
        <xdr:nvSpPr>
          <xdr:cNvPr id="108" name="직사각형 107">
            <a:extLst>
              <a:ext uri="{FF2B5EF4-FFF2-40B4-BE49-F238E27FC236}">
                <a16:creationId xmlns="" xmlns:a16="http://schemas.microsoft.com/office/drawing/2014/main" id="{149B4254-D212-83C8-EB8D-3033151639C5}"/>
              </a:ext>
            </a:extLst>
          </xdr:cNvPr>
          <xdr:cNvSpPr/>
        </xdr:nvSpPr>
        <xdr:spPr>
          <a:xfrm>
            <a:off x="476249" y="6909955"/>
            <a:ext cx="857249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  <xdr:twoCellAnchor>
    <xdr:from>
      <xdr:col>9</xdr:col>
      <xdr:colOff>57150</xdr:colOff>
      <xdr:row>28</xdr:row>
      <xdr:rowOff>142875</xdr:rowOff>
    </xdr:from>
    <xdr:to>
      <xdr:col>10</xdr:col>
      <xdr:colOff>91786</xdr:colOff>
      <xdr:row>28</xdr:row>
      <xdr:rowOff>596567</xdr:rowOff>
    </xdr:to>
    <xdr:grpSp>
      <xdr:nvGrpSpPr>
        <xdr:cNvPr id="109" name="그룹 108">
          <a:extLst>
            <a:ext uri="{FF2B5EF4-FFF2-40B4-BE49-F238E27FC236}">
              <a16:creationId xmlns="" xmlns:a16="http://schemas.microsoft.com/office/drawing/2014/main" id="{2A1BA87B-E8A8-4B66-8769-F0869596F072}"/>
            </a:ext>
          </a:extLst>
        </xdr:cNvPr>
        <xdr:cNvGrpSpPr/>
      </xdr:nvGrpSpPr>
      <xdr:grpSpPr>
        <a:xfrm>
          <a:off x="7658100" y="5029200"/>
          <a:ext cx="1110961" cy="453692"/>
          <a:chOff x="476249" y="6638102"/>
          <a:chExt cx="857249" cy="453692"/>
        </a:xfrm>
      </xdr:grpSpPr>
      <xdr:pic>
        <xdr:nvPicPr>
          <xdr:cNvPr id="110" name="그림 109">
            <a:extLst>
              <a:ext uri="{FF2B5EF4-FFF2-40B4-BE49-F238E27FC236}">
                <a16:creationId xmlns="" xmlns:a16="http://schemas.microsoft.com/office/drawing/2014/main" id="{35CE060A-8C90-AD83-53C0-7D52865439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787977" y="6638102"/>
            <a:ext cx="173182" cy="265932"/>
          </a:xfrm>
          <a:prstGeom prst="rect">
            <a:avLst/>
          </a:prstGeom>
        </xdr:spPr>
      </xdr:pic>
      <xdr:sp macro="" textlink="">
        <xdr:nvSpPr>
          <xdr:cNvPr id="111" name="직사각형 110">
            <a:extLst>
              <a:ext uri="{FF2B5EF4-FFF2-40B4-BE49-F238E27FC236}">
                <a16:creationId xmlns="" xmlns:a16="http://schemas.microsoft.com/office/drawing/2014/main" id="{E7D90100-9615-D47D-AD06-83E8EC4E9780}"/>
              </a:ext>
            </a:extLst>
          </xdr:cNvPr>
          <xdr:cNvSpPr/>
        </xdr:nvSpPr>
        <xdr:spPr>
          <a:xfrm>
            <a:off x="476249" y="6909955"/>
            <a:ext cx="857249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  <xdr:twoCellAnchor>
    <xdr:from>
      <xdr:col>3</xdr:col>
      <xdr:colOff>171450</xdr:colOff>
      <xdr:row>37</xdr:row>
      <xdr:rowOff>133350</xdr:rowOff>
    </xdr:from>
    <xdr:to>
      <xdr:col>3</xdr:col>
      <xdr:colOff>1025236</xdr:colOff>
      <xdr:row>37</xdr:row>
      <xdr:rowOff>587042</xdr:rowOff>
    </xdr:to>
    <xdr:grpSp>
      <xdr:nvGrpSpPr>
        <xdr:cNvPr id="112" name="그룹 111">
          <a:extLst>
            <a:ext uri="{FF2B5EF4-FFF2-40B4-BE49-F238E27FC236}">
              <a16:creationId xmlns="" xmlns:a16="http://schemas.microsoft.com/office/drawing/2014/main" id="{510E4B54-6D21-4C7D-A686-153AD3BC9FF7}"/>
            </a:ext>
          </a:extLst>
        </xdr:cNvPr>
        <xdr:cNvGrpSpPr/>
      </xdr:nvGrpSpPr>
      <xdr:grpSpPr>
        <a:xfrm>
          <a:off x="1314450" y="7019925"/>
          <a:ext cx="853786" cy="453692"/>
          <a:chOff x="476249" y="6638102"/>
          <a:chExt cx="857249" cy="453692"/>
        </a:xfrm>
      </xdr:grpSpPr>
      <xdr:pic>
        <xdr:nvPicPr>
          <xdr:cNvPr id="113" name="그림 112">
            <a:extLst>
              <a:ext uri="{FF2B5EF4-FFF2-40B4-BE49-F238E27FC236}">
                <a16:creationId xmlns="" xmlns:a16="http://schemas.microsoft.com/office/drawing/2014/main" id="{6A59676D-EE4E-37B7-B06F-774E34BEEF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787977" y="6638102"/>
            <a:ext cx="173182" cy="265932"/>
          </a:xfrm>
          <a:prstGeom prst="rect">
            <a:avLst/>
          </a:prstGeom>
        </xdr:spPr>
      </xdr:pic>
      <xdr:sp macro="" textlink="">
        <xdr:nvSpPr>
          <xdr:cNvPr id="114" name="직사각형 113">
            <a:extLst>
              <a:ext uri="{FF2B5EF4-FFF2-40B4-BE49-F238E27FC236}">
                <a16:creationId xmlns="" xmlns:a16="http://schemas.microsoft.com/office/drawing/2014/main" id="{E7E7B9D7-A696-6D7F-B605-F01619EE9C14}"/>
              </a:ext>
            </a:extLst>
          </xdr:cNvPr>
          <xdr:cNvSpPr/>
        </xdr:nvSpPr>
        <xdr:spPr>
          <a:xfrm>
            <a:off x="476249" y="6909955"/>
            <a:ext cx="857249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  <xdr:twoCellAnchor>
    <xdr:from>
      <xdr:col>11</xdr:col>
      <xdr:colOff>9525</xdr:colOff>
      <xdr:row>28</xdr:row>
      <xdr:rowOff>123825</xdr:rowOff>
    </xdr:from>
    <xdr:to>
      <xdr:col>12</xdr:col>
      <xdr:colOff>44161</xdr:colOff>
      <xdr:row>28</xdr:row>
      <xdr:rowOff>577517</xdr:rowOff>
    </xdr:to>
    <xdr:grpSp>
      <xdr:nvGrpSpPr>
        <xdr:cNvPr id="115" name="그룹 114">
          <a:extLst>
            <a:ext uri="{FF2B5EF4-FFF2-40B4-BE49-F238E27FC236}">
              <a16:creationId xmlns="" xmlns:a16="http://schemas.microsoft.com/office/drawing/2014/main" id="{F576E6F6-8B73-4AB6-9352-1A313EEB00E9}"/>
            </a:ext>
          </a:extLst>
        </xdr:cNvPr>
        <xdr:cNvGrpSpPr/>
      </xdr:nvGrpSpPr>
      <xdr:grpSpPr>
        <a:xfrm>
          <a:off x="9763125" y="5010150"/>
          <a:ext cx="1110961" cy="453692"/>
          <a:chOff x="476249" y="6638102"/>
          <a:chExt cx="857249" cy="453692"/>
        </a:xfrm>
      </xdr:grpSpPr>
      <xdr:pic>
        <xdr:nvPicPr>
          <xdr:cNvPr id="116" name="그림 115">
            <a:extLst>
              <a:ext uri="{FF2B5EF4-FFF2-40B4-BE49-F238E27FC236}">
                <a16:creationId xmlns="" xmlns:a16="http://schemas.microsoft.com/office/drawing/2014/main" id="{01564A55-6BE5-F797-D06F-2D5D195C2C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787977" y="6638102"/>
            <a:ext cx="173182" cy="265932"/>
          </a:xfrm>
          <a:prstGeom prst="rect">
            <a:avLst/>
          </a:prstGeom>
        </xdr:spPr>
      </xdr:pic>
      <xdr:sp macro="" textlink="">
        <xdr:nvSpPr>
          <xdr:cNvPr id="117" name="직사각형 116">
            <a:extLst>
              <a:ext uri="{FF2B5EF4-FFF2-40B4-BE49-F238E27FC236}">
                <a16:creationId xmlns="" xmlns:a16="http://schemas.microsoft.com/office/drawing/2014/main" id="{ACB38958-54B2-F301-F0CE-08D0F5E2C0C9}"/>
              </a:ext>
            </a:extLst>
          </xdr:cNvPr>
          <xdr:cNvSpPr/>
        </xdr:nvSpPr>
        <xdr:spPr>
          <a:xfrm>
            <a:off x="476249" y="6909955"/>
            <a:ext cx="857249" cy="1818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ko-KR" altLang="en-US" sz="900">
                <a:solidFill>
                  <a:schemeClr val="tx1"/>
                </a:solidFill>
                <a:latin typeface="+mn-ea"/>
                <a:ea typeface="+mn-ea"/>
              </a:rPr>
              <a:t>플리커 프리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351281</xdr:colOff>
      <xdr:row>7</xdr:row>
      <xdr:rowOff>188942</xdr:rowOff>
    </xdr:from>
    <xdr:to>
      <xdr:col>3</xdr:col>
      <xdr:colOff>569769</xdr:colOff>
      <xdr:row>9</xdr:row>
      <xdr:rowOff>48620</xdr:rowOff>
    </xdr:to>
    <xdr:pic>
      <xdr:nvPicPr>
        <xdr:cNvPr id="2" name="그림 1">
          <a:extLst>
            <a:ext uri="{FF2B5EF4-FFF2-40B4-BE49-F238E27FC236}">
              <a16:creationId xmlns="" xmlns:a16="http://schemas.microsoft.com/office/drawing/2014/main" id="{2138C6A2-0F5B-4B45-95E7-0799434DB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931" y="227042"/>
          <a:ext cx="1294813" cy="507378"/>
        </a:xfrm>
        <a:prstGeom prst="rect">
          <a:avLst/>
        </a:prstGeom>
      </xdr:spPr>
    </xdr:pic>
    <xdr:clientData/>
  </xdr:twoCellAnchor>
  <xdr:oneCellAnchor>
    <xdr:from>
      <xdr:col>3</xdr:col>
      <xdr:colOff>866432</xdr:colOff>
      <xdr:row>10</xdr:row>
      <xdr:rowOff>13081</xdr:rowOff>
    </xdr:from>
    <xdr:ext cx="612118" cy="577469"/>
    <xdr:pic>
      <xdr:nvPicPr>
        <xdr:cNvPr id="52" name="image54.png">
          <a:extLst>
            <a:ext uri="{FF2B5EF4-FFF2-40B4-BE49-F238E27FC236}">
              <a16:creationId xmlns="" xmlns:a16="http://schemas.microsoft.com/office/drawing/2014/main" id="{03245F55-66B5-4A9F-95C8-8A8B1A700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407" y="2965831"/>
          <a:ext cx="612118" cy="577469"/>
        </a:xfrm>
        <a:prstGeom prst="rect">
          <a:avLst/>
        </a:prstGeom>
      </xdr:spPr>
    </xdr:pic>
    <xdr:clientData/>
  </xdr:oneCellAnchor>
  <xdr:oneCellAnchor>
    <xdr:from>
      <xdr:col>5</xdr:col>
      <xdr:colOff>596365</xdr:colOff>
      <xdr:row>10</xdr:row>
      <xdr:rowOff>0</xdr:rowOff>
    </xdr:from>
    <xdr:ext cx="805239" cy="638175"/>
    <xdr:pic>
      <xdr:nvPicPr>
        <xdr:cNvPr id="53" name="image55.png">
          <a:extLst>
            <a:ext uri="{FF2B5EF4-FFF2-40B4-BE49-F238E27FC236}">
              <a16:creationId xmlns="" xmlns:a16="http://schemas.microsoft.com/office/drawing/2014/main" id="{DE29AB54-6FFC-4B17-B4BF-C4F34C2F3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690" y="885825"/>
          <a:ext cx="805239" cy="638175"/>
        </a:xfrm>
        <a:prstGeom prst="rect">
          <a:avLst/>
        </a:prstGeom>
      </xdr:spPr>
    </xdr:pic>
    <xdr:clientData/>
  </xdr:oneCellAnchor>
  <xdr:oneCellAnchor>
    <xdr:from>
      <xdr:col>7</xdr:col>
      <xdr:colOff>614400</xdr:colOff>
      <xdr:row>10</xdr:row>
      <xdr:rowOff>19051</xdr:rowOff>
    </xdr:from>
    <xdr:ext cx="633375" cy="600278"/>
    <xdr:pic>
      <xdr:nvPicPr>
        <xdr:cNvPr id="54" name="image64.png">
          <a:extLst>
            <a:ext uri="{FF2B5EF4-FFF2-40B4-BE49-F238E27FC236}">
              <a16:creationId xmlns="" xmlns:a16="http://schemas.microsoft.com/office/drawing/2014/main" id="{2ECF254D-7762-4CD5-A4DC-3E63E6438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9200" y="704851"/>
          <a:ext cx="633375" cy="600278"/>
        </a:xfrm>
        <a:prstGeom prst="rect">
          <a:avLst/>
        </a:prstGeom>
      </xdr:spPr>
    </xdr:pic>
    <xdr:clientData/>
  </xdr:oneCellAnchor>
  <xdr:oneCellAnchor>
    <xdr:from>
      <xdr:col>9</xdr:col>
      <xdr:colOff>648689</xdr:colOff>
      <xdr:row>10</xdr:row>
      <xdr:rowOff>7366</xdr:rowOff>
    </xdr:from>
    <xdr:ext cx="664899" cy="611759"/>
    <xdr:pic>
      <xdr:nvPicPr>
        <xdr:cNvPr id="55" name="image65.png">
          <a:extLst>
            <a:ext uri="{FF2B5EF4-FFF2-40B4-BE49-F238E27FC236}">
              <a16:creationId xmlns="" xmlns:a16="http://schemas.microsoft.com/office/drawing/2014/main" id="{00BD30A5-C38B-4F98-A01B-C55F42736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964" y="693166"/>
          <a:ext cx="664899" cy="611759"/>
        </a:xfrm>
        <a:prstGeom prst="rect">
          <a:avLst/>
        </a:prstGeom>
      </xdr:spPr>
    </xdr:pic>
    <xdr:clientData/>
  </xdr:oneCellAnchor>
  <xdr:oneCellAnchor>
    <xdr:from>
      <xdr:col>11</xdr:col>
      <xdr:colOff>731494</xdr:colOff>
      <xdr:row>9</xdr:row>
      <xdr:rowOff>171450</xdr:rowOff>
    </xdr:from>
    <xdr:ext cx="630582" cy="658823"/>
    <xdr:pic>
      <xdr:nvPicPr>
        <xdr:cNvPr id="56" name="image66.png">
          <a:extLst>
            <a:ext uri="{FF2B5EF4-FFF2-40B4-BE49-F238E27FC236}">
              <a16:creationId xmlns="" xmlns:a16="http://schemas.microsoft.com/office/drawing/2014/main" id="{C502A368-CCD1-4273-9F66-81BDB11B3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6069" y="2924175"/>
          <a:ext cx="630582" cy="658823"/>
        </a:xfrm>
        <a:prstGeom prst="rect">
          <a:avLst/>
        </a:prstGeom>
      </xdr:spPr>
    </xdr:pic>
    <xdr:clientData/>
  </xdr:oneCellAnchor>
  <xdr:oneCellAnchor>
    <xdr:from>
      <xdr:col>3</xdr:col>
      <xdr:colOff>664564</xdr:colOff>
      <xdr:row>19</xdr:row>
      <xdr:rowOff>60579</xdr:rowOff>
    </xdr:from>
    <xdr:ext cx="840386" cy="563940"/>
    <xdr:pic>
      <xdr:nvPicPr>
        <xdr:cNvPr id="57" name="image69.png">
          <a:extLst>
            <a:ext uri="{FF2B5EF4-FFF2-40B4-BE49-F238E27FC236}">
              <a16:creationId xmlns="" xmlns:a16="http://schemas.microsoft.com/office/drawing/2014/main" id="{A827D25C-53AB-4A2B-A721-4CB0CBA67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539" y="5013579"/>
          <a:ext cx="840386" cy="563940"/>
        </a:xfrm>
        <a:prstGeom prst="rect">
          <a:avLst/>
        </a:prstGeom>
      </xdr:spPr>
    </xdr:pic>
    <xdr:clientData/>
  </xdr:oneCellAnchor>
  <xdr:oneCellAnchor>
    <xdr:from>
      <xdr:col>5</xdr:col>
      <xdr:colOff>669949</xdr:colOff>
      <xdr:row>19</xdr:row>
      <xdr:rowOff>24511</xdr:rowOff>
    </xdr:from>
    <xdr:ext cx="826117" cy="594614"/>
    <xdr:pic>
      <xdr:nvPicPr>
        <xdr:cNvPr id="58" name="image56.jpeg">
          <a:extLst>
            <a:ext uri="{FF2B5EF4-FFF2-40B4-BE49-F238E27FC236}">
              <a16:creationId xmlns="" xmlns:a16="http://schemas.microsoft.com/office/drawing/2014/main" id="{EF982C4F-D748-4882-9765-22CDAEA29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574" y="4977511"/>
          <a:ext cx="826117" cy="594614"/>
        </a:xfrm>
        <a:prstGeom prst="rect">
          <a:avLst/>
        </a:prstGeom>
      </xdr:spPr>
    </xdr:pic>
    <xdr:clientData/>
  </xdr:oneCellAnchor>
  <xdr:oneCellAnchor>
    <xdr:from>
      <xdr:col>7</xdr:col>
      <xdr:colOff>682831</xdr:colOff>
      <xdr:row>19</xdr:row>
      <xdr:rowOff>32130</xdr:rowOff>
    </xdr:from>
    <xdr:ext cx="337750" cy="572136"/>
    <xdr:pic>
      <xdr:nvPicPr>
        <xdr:cNvPr id="59" name="image57.jpeg">
          <a:extLst>
            <a:ext uri="{FF2B5EF4-FFF2-40B4-BE49-F238E27FC236}">
              <a16:creationId xmlns="" xmlns:a16="http://schemas.microsoft.com/office/drawing/2014/main" id="{4420BDB6-E673-4DE1-BE73-BA6FAE6A8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312106" y="4985130"/>
          <a:ext cx="337750" cy="572136"/>
        </a:xfrm>
        <a:prstGeom prst="rect">
          <a:avLst/>
        </a:prstGeom>
      </xdr:spPr>
    </xdr:pic>
    <xdr:clientData/>
  </xdr:oneCellAnchor>
  <xdr:oneCellAnchor>
    <xdr:from>
      <xdr:col>8</xdr:col>
      <xdr:colOff>50946</xdr:colOff>
      <xdr:row>19</xdr:row>
      <xdr:rowOff>27686</xdr:rowOff>
    </xdr:from>
    <xdr:ext cx="381331" cy="581914"/>
    <xdr:pic>
      <xdr:nvPicPr>
        <xdr:cNvPr id="60" name="image58.jpeg">
          <a:extLst>
            <a:ext uri="{FF2B5EF4-FFF2-40B4-BE49-F238E27FC236}">
              <a16:creationId xmlns="" xmlns:a16="http://schemas.microsoft.com/office/drawing/2014/main" id="{C39AFBC8-EBC7-49C2-AA8F-853096703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756546" y="4980686"/>
          <a:ext cx="381331" cy="581914"/>
        </a:xfrm>
        <a:prstGeom prst="rect">
          <a:avLst/>
        </a:prstGeom>
      </xdr:spPr>
    </xdr:pic>
    <xdr:clientData/>
  </xdr:oneCellAnchor>
  <xdr:oneCellAnchor>
    <xdr:from>
      <xdr:col>9</xdr:col>
      <xdr:colOff>688568</xdr:colOff>
      <xdr:row>19</xdr:row>
      <xdr:rowOff>23621</xdr:rowOff>
    </xdr:from>
    <xdr:ext cx="815996" cy="576454"/>
    <xdr:pic>
      <xdr:nvPicPr>
        <xdr:cNvPr id="61" name="image59.png">
          <a:extLst>
            <a:ext uri="{FF2B5EF4-FFF2-40B4-BE49-F238E27FC236}">
              <a16:creationId xmlns="" xmlns:a16="http://schemas.microsoft.com/office/drawing/2014/main" id="{1CCECB37-C3C4-4C52-8632-759C1DD60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0493" y="4976621"/>
          <a:ext cx="815996" cy="576454"/>
        </a:xfrm>
        <a:prstGeom prst="rect">
          <a:avLst/>
        </a:prstGeom>
      </xdr:spPr>
    </xdr:pic>
    <xdr:clientData/>
  </xdr:oneCellAnchor>
  <xdr:oneCellAnchor>
    <xdr:from>
      <xdr:col>11</xdr:col>
      <xdr:colOff>805281</xdr:colOff>
      <xdr:row>19</xdr:row>
      <xdr:rowOff>17018</xdr:rowOff>
    </xdr:from>
    <xdr:ext cx="543888" cy="592582"/>
    <xdr:pic>
      <xdr:nvPicPr>
        <xdr:cNvPr id="62" name="image60.png">
          <a:extLst>
            <a:ext uri="{FF2B5EF4-FFF2-40B4-BE49-F238E27FC236}">
              <a16:creationId xmlns="" xmlns:a16="http://schemas.microsoft.com/office/drawing/2014/main" id="{018B4EA8-68A1-4F4B-85C6-42F2C970C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9856" y="4970018"/>
          <a:ext cx="543888" cy="592582"/>
        </a:xfrm>
        <a:prstGeom prst="rect">
          <a:avLst/>
        </a:prstGeom>
      </xdr:spPr>
    </xdr:pic>
    <xdr:clientData/>
  </xdr:oneCellAnchor>
  <xdr:oneCellAnchor>
    <xdr:from>
      <xdr:col>5</xdr:col>
      <xdr:colOff>777467</xdr:colOff>
      <xdr:row>28</xdr:row>
      <xdr:rowOff>51308</xdr:rowOff>
    </xdr:from>
    <xdr:ext cx="612676" cy="529718"/>
    <xdr:pic>
      <xdr:nvPicPr>
        <xdr:cNvPr id="63" name="image61.jpeg">
          <a:extLst>
            <a:ext uri="{FF2B5EF4-FFF2-40B4-BE49-F238E27FC236}">
              <a16:creationId xmlns="" xmlns:a16="http://schemas.microsoft.com/office/drawing/2014/main" id="{71446A3A-5798-4AF9-B708-FC8B9867C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4092" y="7004558"/>
          <a:ext cx="612676" cy="529718"/>
        </a:xfrm>
        <a:prstGeom prst="rect">
          <a:avLst/>
        </a:prstGeom>
      </xdr:spPr>
    </xdr:pic>
    <xdr:clientData/>
  </xdr:oneCellAnchor>
  <xdr:oneCellAnchor>
    <xdr:from>
      <xdr:col>3</xdr:col>
      <xdr:colOff>699617</xdr:colOff>
      <xdr:row>28</xdr:row>
      <xdr:rowOff>69342</xdr:rowOff>
    </xdr:from>
    <xdr:ext cx="748184" cy="512557"/>
    <xdr:pic>
      <xdr:nvPicPr>
        <xdr:cNvPr id="64" name="image70.jpeg">
          <a:extLst>
            <a:ext uri="{FF2B5EF4-FFF2-40B4-BE49-F238E27FC236}">
              <a16:creationId xmlns="" xmlns:a16="http://schemas.microsoft.com/office/drawing/2014/main" id="{85EC4DF2-4246-419E-A0AF-F00E8FC20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3592" y="7022592"/>
          <a:ext cx="748184" cy="512557"/>
        </a:xfrm>
        <a:prstGeom prst="rect">
          <a:avLst/>
        </a:prstGeom>
      </xdr:spPr>
    </xdr:pic>
    <xdr:clientData/>
  </xdr:oneCellAnchor>
  <xdr:oneCellAnchor>
    <xdr:from>
      <xdr:col>7</xdr:col>
      <xdr:colOff>766037</xdr:colOff>
      <xdr:row>28</xdr:row>
      <xdr:rowOff>20192</xdr:rowOff>
    </xdr:from>
    <xdr:ext cx="652403" cy="598933"/>
    <xdr:pic>
      <xdr:nvPicPr>
        <xdr:cNvPr id="65" name="image62.png">
          <a:extLst>
            <a:ext uri="{FF2B5EF4-FFF2-40B4-BE49-F238E27FC236}">
              <a16:creationId xmlns="" xmlns:a16="http://schemas.microsoft.com/office/drawing/2014/main" id="{CD268EB6-A87B-4B9A-8B00-76A58BD39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5312" y="6973442"/>
          <a:ext cx="652403" cy="598933"/>
        </a:xfrm>
        <a:prstGeom prst="rect">
          <a:avLst/>
        </a:prstGeom>
      </xdr:spPr>
    </xdr:pic>
    <xdr:clientData/>
  </xdr:oneCellAnchor>
  <xdr:oneCellAnchor>
    <xdr:from>
      <xdr:col>9</xdr:col>
      <xdr:colOff>671295</xdr:colOff>
      <xdr:row>28</xdr:row>
      <xdr:rowOff>37185</xdr:rowOff>
    </xdr:from>
    <xdr:ext cx="843180" cy="554092"/>
    <xdr:pic>
      <xdr:nvPicPr>
        <xdr:cNvPr id="66" name="image63.png">
          <a:extLst>
            <a:ext uri="{FF2B5EF4-FFF2-40B4-BE49-F238E27FC236}">
              <a16:creationId xmlns="" xmlns:a16="http://schemas.microsoft.com/office/drawing/2014/main" id="{3F7FD7AD-2792-4F81-A55F-C15B4D359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220" y="6990435"/>
          <a:ext cx="843180" cy="554092"/>
        </a:xfrm>
        <a:prstGeom prst="rect">
          <a:avLst/>
        </a:prstGeom>
      </xdr:spPr>
    </xdr:pic>
    <xdr:clientData/>
  </xdr:oneCellAnchor>
  <xdr:oneCellAnchor>
    <xdr:from>
      <xdr:col>11</xdr:col>
      <xdr:colOff>614146</xdr:colOff>
      <xdr:row>28</xdr:row>
      <xdr:rowOff>29589</xdr:rowOff>
    </xdr:from>
    <xdr:ext cx="928904" cy="565807"/>
    <xdr:pic>
      <xdr:nvPicPr>
        <xdr:cNvPr id="67" name="image67.jpeg">
          <a:extLst>
            <a:ext uri="{FF2B5EF4-FFF2-40B4-BE49-F238E27FC236}">
              <a16:creationId xmlns="" xmlns:a16="http://schemas.microsoft.com/office/drawing/2014/main" id="{CB56BF89-CB1A-46CB-89D1-C47FCEAD5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8721" y="6982839"/>
          <a:ext cx="928904" cy="565807"/>
        </a:xfrm>
        <a:prstGeom prst="rect">
          <a:avLst/>
        </a:prstGeom>
      </xdr:spPr>
    </xdr:pic>
    <xdr:clientData/>
  </xdr:oneCellAnchor>
  <xdr:oneCellAnchor>
    <xdr:from>
      <xdr:col>3</xdr:col>
      <xdr:colOff>604875</xdr:colOff>
      <xdr:row>37</xdr:row>
      <xdr:rowOff>39370</xdr:rowOff>
    </xdr:from>
    <xdr:ext cx="947700" cy="553719"/>
    <xdr:pic>
      <xdr:nvPicPr>
        <xdr:cNvPr id="68" name="image68.jpeg">
          <a:extLst>
            <a:ext uri="{FF2B5EF4-FFF2-40B4-BE49-F238E27FC236}">
              <a16:creationId xmlns="" xmlns:a16="http://schemas.microsoft.com/office/drawing/2014/main" id="{2F759AEF-0583-4A45-BC6F-7857F27D0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8850" y="8992870"/>
          <a:ext cx="947700" cy="553719"/>
        </a:xfrm>
        <a:prstGeom prst="rect">
          <a:avLst/>
        </a:prstGeom>
      </xdr:spPr>
    </xdr:pic>
    <xdr:clientData/>
  </xdr:oneCellAnchor>
  <xdr:oneCellAnchor>
    <xdr:from>
      <xdr:col>5</xdr:col>
      <xdr:colOff>546835</xdr:colOff>
      <xdr:row>37</xdr:row>
      <xdr:rowOff>25615</xdr:rowOff>
    </xdr:from>
    <xdr:ext cx="1043840" cy="563249"/>
    <xdr:pic>
      <xdr:nvPicPr>
        <xdr:cNvPr id="69" name="image71.jpeg">
          <a:extLst>
            <a:ext uri="{FF2B5EF4-FFF2-40B4-BE49-F238E27FC236}">
              <a16:creationId xmlns="" xmlns:a16="http://schemas.microsoft.com/office/drawing/2014/main" id="{6C1A50D4-0308-457C-BA54-F1A002D9F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460" y="8979115"/>
          <a:ext cx="1043840" cy="563249"/>
        </a:xfrm>
        <a:prstGeom prst="rect">
          <a:avLst/>
        </a:prstGeom>
      </xdr:spPr>
    </xdr:pic>
    <xdr:clientData/>
  </xdr:oneCellAnchor>
  <xdr:oneCellAnchor>
    <xdr:from>
      <xdr:col>7</xdr:col>
      <xdr:colOff>895351</xdr:colOff>
      <xdr:row>37</xdr:row>
      <xdr:rowOff>37519</xdr:rowOff>
    </xdr:from>
    <xdr:ext cx="381000" cy="560636"/>
    <xdr:pic>
      <xdr:nvPicPr>
        <xdr:cNvPr id="70" name="image72.jpeg">
          <a:extLst>
            <a:ext uri="{FF2B5EF4-FFF2-40B4-BE49-F238E27FC236}">
              <a16:creationId xmlns="" xmlns:a16="http://schemas.microsoft.com/office/drawing/2014/main" id="{906C3FED-AA9B-48DB-B3D5-5FD5F224E6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3" r="10534" b="8298"/>
        <a:stretch/>
      </xdr:blipFill>
      <xdr:spPr>
        <a:xfrm>
          <a:off x="6524626" y="8991019"/>
          <a:ext cx="381000" cy="560636"/>
        </a:xfrm>
        <a:prstGeom prst="rect">
          <a:avLst/>
        </a:prstGeom>
      </xdr:spPr>
    </xdr:pic>
    <xdr:clientData/>
  </xdr:oneCellAnchor>
  <xdr:oneCellAnchor>
    <xdr:from>
      <xdr:col>11</xdr:col>
      <xdr:colOff>889355</xdr:colOff>
      <xdr:row>37</xdr:row>
      <xdr:rowOff>47626</xdr:rowOff>
    </xdr:from>
    <xdr:ext cx="348895" cy="581522"/>
    <xdr:pic>
      <xdr:nvPicPr>
        <xdr:cNvPr id="74" name="image73.png">
          <a:extLst>
            <a:ext uri="{FF2B5EF4-FFF2-40B4-BE49-F238E27FC236}">
              <a16:creationId xmlns="" xmlns:a16="http://schemas.microsoft.com/office/drawing/2014/main" id="{3DDFAD0B-B51A-4953-9EDC-37E4E17261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94"/>
        <a:stretch/>
      </xdr:blipFill>
      <xdr:spPr>
        <a:xfrm>
          <a:off x="10823930" y="9001126"/>
          <a:ext cx="348895" cy="581522"/>
        </a:xfrm>
        <a:prstGeom prst="rect">
          <a:avLst/>
        </a:prstGeom>
      </xdr:spPr>
    </xdr:pic>
    <xdr:clientData/>
  </xdr:oneCellAnchor>
  <xdr:oneCellAnchor>
    <xdr:from>
      <xdr:col>3</xdr:col>
      <xdr:colOff>724000</xdr:colOff>
      <xdr:row>46</xdr:row>
      <xdr:rowOff>26923</xdr:rowOff>
    </xdr:from>
    <xdr:ext cx="704750" cy="584754"/>
    <xdr:pic>
      <xdr:nvPicPr>
        <xdr:cNvPr id="75" name="image74.jpeg">
          <a:extLst>
            <a:ext uri="{FF2B5EF4-FFF2-40B4-BE49-F238E27FC236}">
              <a16:creationId xmlns="" xmlns:a16="http://schemas.microsoft.com/office/drawing/2014/main" id="{162102CC-AE07-490B-A4AA-6CC9A5F03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975" y="10980673"/>
          <a:ext cx="704750" cy="584754"/>
        </a:xfrm>
        <a:prstGeom prst="rect">
          <a:avLst/>
        </a:prstGeom>
      </xdr:spPr>
    </xdr:pic>
    <xdr:clientData/>
  </xdr:oneCellAnchor>
  <xdr:oneCellAnchor>
    <xdr:from>
      <xdr:col>5</xdr:col>
      <xdr:colOff>733145</xdr:colOff>
      <xdr:row>46</xdr:row>
      <xdr:rowOff>41019</xdr:rowOff>
    </xdr:from>
    <xdr:ext cx="724180" cy="589163"/>
    <xdr:pic>
      <xdr:nvPicPr>
        <xdr:cNvPr id="76" name="image74.jpeg">
          <a:extLst>
            <a:ext uri="{FF2B5EF4-FFF2-40B4-BE49-F238E27FC236}">
              <a16:creationId xmlns="" xmlns:a16="http://schemas.microsoft.com/office/drawing/2014/main" id="{BAF7B4C8-4140-4AED-A442-0DA0F8D0F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9770" y="10994769"/>
          <a:ext cx="724180" cy="589163"/>
        </a:xfrm>
        <a:prstGeom prst="rect">
          <a:avLst/>
        </a:prstGeom>
      </xdr:spPr>
    </xdr:pic>
    <xdr:clientData/>
  </xdr:oneCellAnchor>
  <xdr:oneCellAnchor>
    <xdr:from>
      <xdr:col>9</xdr:col>
      <xdr:colOff>697330</xdr:colOff>
      <xdr:row>46</xdr:row>
      <xdr:rowOff>28575</xdr:rowOff>
    </xdr:from>
    <xdr:ext cx="779573" cy="619125"/>
    <xdr:pic>
      <xdr:nvPicPr>
        <xdr:cNvPr id="77" name="image83.jpeg">
          <a:extLst>
            <a:ext uri="{FF2B5EF4-FFF2-40B4-BE49-F238E27FC236}">
              <a16:creationId xmlns="" xmlns:a16="http://schemas.microsoft.com/office/drawing/2014/main" id="{A454E84B-DF38-4C32-A2C5-C67FA3D7C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9255" y="10982325"/>
          <a:ext cx="779573" cy="619125"/>
        </a:xfrm>
        <a:prstGeom prst="rect">
          <a:avLst/>
        </a:prstGeom>
      </xdr:spPr>
    </xdr:pic>
    <xdr:clientData/>
  </xdr:oneCellAnchor>
  <xdr:oneCellAnchor>
    <xdr:from>
      <xdr:col>7</xdr:col>
      <xdr:colOff>714348</xdr:colOff>
      <xdr:row>46</xdr:row>
      <xdr:rowOff>32257</xdr:rowOff>
    </xdr:from>
    <xdr:ext cx="742977" cy="598800"/>
    <xdr:pic>
      <xdr:nvPicPr>
        <xdr:cNvPr id="78" name="image84.jpeg">
          <a:extLst>
            <a:ext uri="{FF2B5EF4-FFF2-40B4-BE49-F238E27FC236}">
              <a16:creationId xmlns="" xmlns:a16="http://schemas.microsoft.com/office/drawing/2014/main" id="{861D75EF-0589-4293-B86B-BA803D5A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23" y="10986007"/>
          <a:ext cx="742977" cy="598800"/>
        </a:xfrm>
        <a:prstGeom prst="rect">
          <a:avLst/>
        </a:prstGeom>
      </xdr:spPr>
    </xdr:pic>
    <xdr:clientData/>
  </xdr:oneCellAnchor>
  <xdr:oneCellAnchor>
    <xdr:from>
      <xdr:col>9</xdr:col>
      <xdr:colOff>732115</xdr:colOff>
      <xdr:row>37</xdr:row>
      <xdr:rowOff>28575</xdr:rowOff>
    </xdr:from>
    <xdr:ext cx="687109" cy="583359"/>
    <xdr:pic>
      <xdr:nvPicPr>
        <xdr:cNvPr id="79" name="image88.jpeg">
          <a:extLst>
            <a:ext uri="{FF2B5EF4-FFF2-40B4-BE49-F238E27FC236}">
              <a16:creationId xmlns="" xmlns:a16="http://schemas.microsoft.com/office/drawing/2014/main" id="{79BC3B14-08D2-4644-80F3-1E4CBD8476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468" b="5534"/>
        <a:stretch/>
      </xdr:blipFill>
      <xdr:spPr>
        <a:xfrm>
          <a:off x="8514040" y="8982075"/>
          <a:ext cx="687109" cy="583359"/>
        </a:xfrm>
        <a:prstGeom prst="rect">
          <a:avLst/>
        </a:prstGeom>
      </xdr:spPr>
    </xdr:pic>
    <xdr:clientData/>
  </xdr:oneCellAnchor>
  <xdr:oneCellAnchor>
    <xdr:from>
      <xdr:col>5</xdr:col>
      <xdr:colOff>743939</xdr:colOff>
      <xdr:row>55</xdr:row>
      <xdr:rowOff>33782</xdr:rowOff>
    </xdr:from>
    <xdr:ext cx="713386" cy="570822"/>
    <xdr:pic>
      <xdr:nvPicPr>
        <xdr:cNvPr id="99" name="image75.jpeg">
          <a:extLst>
            <a:ext uri="{FF2B5EF4-FFF2-40B4-BE49-F238E27FC236}">
              <a16:creationId xmlns="" xmlns:a16="http://schemas.microsoft.com/office/drawing/2014/main" id="{ED658084-B5B7-4E8D-8FFE-2EB52F311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0564" y="12987782"/>
          <a:ext cx="713386" cy="570822"/>
        </a:xfrm>
        <a:prstGeom prst="rect">
          <a:avLst/>
        </a:prstGeom>
      </xdr:spPr>
    </xdr:pic>
    <xdr:clientData/>
  </xdr:oneCellAnchor>
  <xdr:oneCellAnchor>
    <xdr:from>
      <xdr:col>7</xdr:col>
      <xdr:colOff>693521</xdr:colOff>
      <xdr:row>55</xdr:row>
      <xdr:rowOff>32004</xdr:rowOff>
    </xdr:from>
    <xdr:ext cx="728498" cy="606171"/>
    <xdr:pic>
      <xdr:nvPicPr>
        <xdr:cNvPr id="100" name="image76.jpeg">
          <a:extLst>
            <a:ext uri="{FF2B5EF4-FFF2-40B4-BE49-F238E27FC236}">
              <a16:creationId xmlns="" xmlns:a16="http://schemas.microsoft.com/office/drawing/2014/main" id="{4961BACF-E730-4427-9EBB-E63F8CEEF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2796" y="12986004"/>
          <a:ext cx="728498" cy="606171"/>
        </a:xfrm>
        <a:prstGeom prst="rect">
          <a:avLst/>
        </a:prstGeom>
      </xdr:spPr>
    </xdr:pic>
    <xdr:clientData/>
  </xdr:oneCellAnchor>
  <xdr:oneCellAnchor>
    <xdr:from>
      <xdr:col>11</xdr:col>
      <xdr:colOff>695933</xdr:colOff>
      <xdr:row>55</xdr:row>
      <xdr:rowOff>15367</xdr:rowOff>
    </xdr:from>
    <xdr:ext cx="755335" cy="613283"/>
    <xdr:pic>
      <xdr:nvPicPr>
        <xdr:cNvPr id="101" name="image77.jpeg">
          <a:extLst>
            <a:ext uri="{FF2B5EF4-FFF2-40B4-BE49-F238E27FC236}">
              <a16:creationId xmlns="" xmlns:a16="http://schemas.microsoft.com/office/drawing/2014/main" id="{69A373BC-D729-4788-9796-52D1777CD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0508" y="12969367"/>
          <a:ext cx="755335" cy="613283"/>
        </a:xfrm>
        <a:prstGeom prst="rect">
          <a:avLst/>
        </a:prstGeom>
      </xdr:spPr>
    </xdr:pic>
    <xdr:clientData/>
  </xdr:oneCellAnchor>
  <xdr:oneCellAnchor>
    <xdr:from>
      <xdr:col>9</xdr:col>
      <xdr:colOff>672438</xdr:colOff>
      <xdr:row>55</xdr:row>
      <xdr:rowOff>28830</xdr:rowOff>
    </xdr:from>
    <xdr:ext cx="803937" cy="578582"/>
    <xdr:pic>
      <xdr:nvPicPr>
        <xdr:cNvPr id="102" name="image78.jpeg">
          <a:extLst>
            <a:ext uri="{FF2B5EF4-FFF2-40B4-BE49-F238E27FC236}">
              <a16:creationId xmlns="" xmlns:a16="http://schemas.microsoft.com/office/drawing/2014/main" id="{4D578876-76B2-49C8-9913-5559C7774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4363" y="12982830"/>
          <a:ext cx="803937" cy="578582"/>
        </a:xfrm>
        <a:prstGeom prst="rect">
          <a:avLst/>
        </a:prstGeom>
      </xdr:spPr>
    </xdr:pic>
    <xdr:clientData/>
  </xdr:oneCellAnchor>
  <xdr:oneCellAnchor>
    <xdr:from>
      <xdr:col>11</xdr:col>
      <xdr:colOff>694144</xdr:colOff>
      <xdr:row>46</xdr:row>
      <xdr:rowOff>48261</xdr:rowOff>
    </xdr:from>
    <xdr:ext cx="744131" cy="578580"/>
    <xdr:pic>
      <xdr:nvPicPr>
        <xdr:cNvPr id="103" name="image84.jpeg">
          <a:extLst>
            <a:ext uri="{FF2B5EF4-FFF2-40B4-BE49-F238E27FC236}">
              <a16:creationId xmlns="" xmlns:a16="http://schemas.microsoft.com/office/drawing/2014/main" id="{8C7A740D-99DD-46DF-8500-0647BD4BD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8719" y="11002011"/>
          <a:ext cx="744131" cy="578580"/>
        </a:xfrm>
        <a:prstGeom prst="rect">
          <a:avLst/>
        </a:prstGeom>
      </xdr:spPr>
    </xdr:pic>
    <xdr:clientData/>
  </xdr:oneCellAnchor>
  <xdr:oneCellAnchor>
    <xdr:from>
      <xdr:col>3</xdr:col>
      <xdr:colOff>741907</xdr:colOff>
      <xdr:row>55</xdr:row>
      <xdr:rowOff>49911</xdr:rowOff>
    </xdr:from>
    <xdr:ext cx="686843" cy="532908"/>
    <xdr:pic>
      <xdr:nvPicPr>
        <xdr:cNvPr id="104" name="image85.jpeg">
          <a:extLst>
            <a:ext uri="{FF2B5EF4-FFF2-40B4-BE49-F238E27FC236}">
              <a16:creationId xmlns="" xmlns:a16="http://schemas.microsoft.com/office/drawing/2014/main" id="{285B780A-7B2E-4B30-B5FF-71933A14A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882" y="13003911"/>
          <a:ext cx="686843" cy="532908"/>
        </a:xfrm>
        <a:prstGeom prst="rect">
          <a:avLst/>
        </a:prstGeom>
      </xdr:spPr>
    </xdr:pic>
    <xdr:clientData/>
  </xdr:oneCellAnchor>
  <xdr:oneCellAnchor>
    <xdr:from>
      <xdr:col>5</xdr:col>
      <xdr:colOff>700393</xdr:colOff>
      <xdr:row>64</xdr:row>
      <xdr:rowOff>29616</xdr:rowOff>
    </xdr:from>
    <xdr:ext cx="766457" cy="583305"/>
    <xdr:pic>
      <xdr:nvPicPr>
        <xdr:cNvPr id="123" name="image79.jpeg">
          <a:extLst>
            <a:ext uri="{FF2B5EF4-FFF2-40B4-BE49-F238E27FC236}">
              <a16:creationId xmlns="" xmlns:a16="http://schemas.microsoft.com/office/drawing/2014/main" id="{FA200CE7-BE95-45DB-8C27-0E44DF163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7018" y="14983866"/>
          <a:ext cx="766457" cy="583305"/>
        </a:xfrm>
        <a:prstGeom prst="rect">
          <a:avLst/>
        </a:prstGeom>
      </xdr:spPr>
    </xdr:pic>
    <xdr:clientData/>
  </xdr:oneCellAnchor>
  <xdr:oneCellAnchor>
    <xdr:from>
      <xdr:col>7</xdr:col>
      <xdr:colOff>681519</xdr:colOff>
      <xdr:row>64</xdr:row>
      <xdr:rowOff>9525</xdr:rowOff>
    </xdr:from>
    <xdr:ext cx="810397" cy="600075"/>
    <xdr:pic>
      <xdr:nvPicPr>
        <xdr:cNvPr id="124" name="image80.jpeg">
          <a:extLst>
            <a:ext uri="{FF2B5EF4-FFF2-40B4-BE49-F238E27FC236}">
              <a16:creationId xmlns="" xmlns:a16="http://schemas.microsoft.com/office/drawing/2014/main" id="{7834C9CD-4CE9-4369-AA2F-C46F109EA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0794" y="14963775"/>
          <a:ext cx="810397" cy="600075"/>
        </a:xfrm>
        <a:prstGeom prst="rect">
          <a:avLst/>
        </a:prstGeom>
      </xdr:spPr>
    </xdr:pic>
    <xdr:clientData/>
  </xdr:oneCellAnchor>
  <xdr:oneCellAnchor>
    <xdr:from>
      <xdr:col>9</xdr:col>
      <xdr:colOff>692615</xdr:colOff>
      <xdr:row>64</xdr:row>
      <xdr:rowOff>30100</xdr:rowOff>
    </xdr:from>
    <xdr:ext cx="774235" cy="602222"/>
    <xdr:pic>
      <xdr:nvPicPr>
        <xdr:cNvPr id="125" name="image81.jpeg">
          <a:extLst>
            <a:ext uri="{FF2B5EF4-FFF2-40B4-BE49-F238E27FC236}">
              <a16:creationId xmlns="" xmlns:a16="http://schemas.microsoft.com/office/drawing/2014/main" id="{7B7D56FB-CEDC-407E-90A4-FE60EA8C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4540" y="14984350"/>
          <a:ext cx="774235" cy="602222"/>
        </a:xfrm>
        <a:prstGeom prst="rect">
          <a:avLst/>
        </a:prstGeom>
      </xdr:spPr>
    </xdr:pic>
    <xdr:clientData/>
  </xdr:oneCellAnchor>
  <xdr:oneCellAnchor>
    <xdr:from>
      <xdr:col>3</xdr:col>
      <xdr:colOff>704850</xdr:colOff>
      <xdr:row>64</xdr:row>
      <xdr:rowOff>28194</xdr:rowOff>
    </xdr:from>
    <xdr:ext cx="790575" cy="586216"/>
    <xdr:pic>
      <xdr:nvPicPr>
        <xdr:cNvPr id="126" name="image82.jpeg">
          <a:extLst>
            <a:ext uri="{FF2B5EF4-FFF2-40B4-BE49-F238E27FC236}">
              <a16:creationId xmlns="" xmlns:a16="http://schemas.microsoft.com/office/drawing/2014/main" id="{05E35F6B-BDC3-48BE-BA70-780A7BBE6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14982444"/>
          <a:ext cx="790575" cy="586216"/>
        </a:xfrm>
        <a:prstGeom prst="rect">
          <a:avLst/>
        </a:prstGeom>
      </xdr:spPr>
    </xdr:pic>
    <xdr:clientData/>
  </xdr:oneCellAnchor>
  <xdr:oneCellAnchor>
    <xdr:from>
      <xdr:col>3</xdr:col>
      <xdr:colOff>611304</xdr:colOff>
      <xdr:row>73</xdr:row>
      <xdr:rowOff>33122</xdr:rowOff>
    </xdr:from>
    <xdr:ext cx="941272" cy="588902"/>
    <xdr:pic>
      <xdr:nvPicPr>
        <xdr:cNvPr id="127" name="image86.jpeg">
          <a:extLst>
            <a:ext uri="{FF2B5EF4-FFF2-40B4-BE49-F238E27FC236}">
              <a16:creationId xmlns="" xmlns:a16="http://schemas.microsoft.com/office/drawing/2014/main" id="{E4966F6C-5BB6-4283-B8A7-8BF1875C2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279" y="16987622"/>
          <a:ext cx="941272" cy="588902"/>
        </a:xfrm>
        <a:prstGeom prst="rect">
          <a:avLst/>
        </a:prstGeom>
      </xdr:spPr>
    </xdr:pic>
    <xdr:clientData/>
  </xdr:oneCellAnchor>
  <xdr:oneCellAnchor>
    <xdr:from>
      <xdr:col>11</xdr:col>
      <xdr:colOff>589412</xdr:colOff>
      <xdr:row>64</xdr:row>
      <xdr:rowOff>52171</xdr:rowOff>
    </xdr:from>
    <xdr:ext cx="963164" cy="560723"/>
    <xdr:pic>
      <xdr:nvPicPr>
        <xdr:cNvPr id="128" name="image87.jpeg">
          <a:extLst>
            <a:ext uri="{FF2B5EF4-FFF2-40B4-BE49-F238E27FC236}">
              <a16:creationId xmlns="" xmlns:a16="http://schemas.microsoft.com/office/drawing/2014/main" id="{C6A4591E-7AEA-447A-BFAA-233FAE48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987" y="15006421"/>
          <a:ext cx="963164" cy="560723"/>
        </a:xfrm>
        <a:prstGeom prst="rect">
          <a:avLst/>
        </a:prstGeom>
      </xdr:spPr>
    </xdr:pic>
    <xdr:clientData/>
  </xdr:oneCellAnchor>
  <xdr:oneCellAnchor>
    <xdr:from>
      <xdr:col>5</xdr:col>
      <xdr:colOff>600075</xdr:colOff>
      <xdr:row>73</xdr:row>
      <xdr:rowOff>18035</xdr:rowOff>
    </xdr:from>
    <xdr:ext cx="923925" cy="597860"/>
    <xdr:pic>
      <xdr:nvPicPr>
        <xdr:cNvPr id="129" name="image89.jpeg">
          <a:extLst>
            <a:ext uri="{FF2B5EF4-FFF2-40B4-BE49-F238E27FC236}">
              <a16:creationId xmlns="" xmlns:a16="http://schemas.microsoft.com/office/drawing/2014/main" id="{54CBF67A-210B-4B48-A602-FA898A549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16972535"/>
          <a:ext cx="923925" cy="597860"/>
        </a:xfrm>
        <a:prstGeom prst="rect">
          <a:avLst/>
        </a:prstGeom>
      </xdr:spPr>
    </xdr:pic>
    <xdr:clientData/>
  </xdr:oneCellAnchor>
  <xdr:oneCellAnchor>
    <xdr:from>
      <xdr:col>7</xdr:col>
      <xdr:colOff>640693</xdr:colOff>
      <xdr:row>73</xdr:row>
      <xdr:rowOff>46665</xdr:rowOff>
    </xdr:from>
    <xdr:ext cx="883308" cy="565448"/>
    <xdr:pic>
      <xdr:nvPicPr>
        <xdr:cNvPr id="130" name="image90.jpeg">
          <a:extLst>
            <a:ext uri="{FF2B5EF4-FFF2-40B4-BE49-F238E27FC236}">
              <a16:creationId xmlns="" xmlns:a16="http://schemas.microsoft.com/office/drawing/2014/main" id="{F62B9437-3287-40DA-82A7-79F755FA1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9968" y="17001165"/>
          <a:ext cx="883308" cy="565448"/>
        </a:xfrm>
        <a:prstGeom prst="rect">
          <a:avLst/>
        </a:prstGeom>
      </xdr:spPr>
    </xdr:pic>
    <xdr:clientData/>
  </xdr:oneCellAnchor>
  <xdr:oneCellAnchor>
    <xdr:from>
      <xdr:col>9</xdr:col>
      <xdr:colOff>745918</xdr:colOff>
      <xdr:row>73</xdr:row>
      <xdr:rowOff>28574</xdr:rowOff>
    </xdr:from>
    <xdr:ext cx="663782" cy="583481"/>
    <xdr:pic>
      <xdr:nvPicPr>
        <xdr:cNvPr id="131" name="image91.jpeg">
          <a:extLst>
            <a:ext uri="{FF2B5EF4-FFF2-40B4-BE49-F238E27FC236}">
              <a16:creationId xmlns="" xmlns:a16="http://schemas.microsoft.com/office/drawing/2014/main" id="{F857BC02-6A05-43F7-8079-0D3166F899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62" b="1218"/>
        <a:stretch/>
      </xdr:blipFill>
      <xdr:spPr>
        <a:xfrm>
          <a:off x="8527843" y="16983074"/>
          <a:ext cx="663782" cy="583481"/>
        </a:xfrm>
        <a:prstGeom prst="rect">
          <a:avLst/>
        </a:prstGeom>
      </xdr:spPr>
    </xdr:pic>
    <xdr:clientData/>
  </xdr:oneCellAnchor>
  <xdr:oneCellAnchor>
    <xdr:from>
      <xdr:col>11</xdr:col>
      <xdr:colOff>744083</xdr:colOff>
      <xdr:row>73</xdr:row>
      <xdr:rowOff>47625</xdr:rowOff>
    </xdr:from>
    <xdr:ext cx="637042" cy="572034"/>
    <xdr:pic>
      <xdr:nvPicPr>
        <xdr:cNvPr id="132" name="image92.jpeg">
          <a:extLst>
            <a:ext uri="{FF2B5EF4-FFF2-40B4-BE49-F238E27FC236}">
              <a16:creationId xmlns="" xmlns:a16="http://schemas.microsoft.com/office/drawing/2014/main" id="{32F6BBF1-A995-4252-A0E6-B64B0F80ED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89" b="4251"/>
        <a:stretch/>
      </xdr:blipFill>
      <xdr:spPr>
        <a:xfrm>
          <a:off x="10678658" y="17002125"/>
          <a:ext cx="637042" cy="572034"/>
        </a:xfrm>
        <a:prstGeom prst="rect">
          <a:avLst/>
        </a:prstGeom>
      </xdr:spPr>
    </xdr:pic>
    <xdr:clientData/>
  </xdr:oneCellAnchor>
  <xdr:oneCellAnchor>
    <xdr:from>
      <xdr:col>3</xdr:col>
      <xdr:colOff>680398</xdr:colOff>
      <xdr:row>82</xdr:row>
      <xdr:rowOff>18544</xdr:rowOff>
    </xdr:from>
    <xdr:ext cx="795977" cy="595330"/>
    <xdr:pic>
      <xdr:nvPicPr>
        <xdr:cNvPr id="133" name="image102.jpeg">
          <a:extLst>
            <a:ext uri="{FF2B5EF4-FFF2-40B4-BE49-F238E27FC236}">
              <a16:creationId xmlns="" xmlns:a16="http://schemas.microsoft.com/office/drawing/2014/main" id="{0A19AEB3-2A86-4413-A30F-65D7C9D38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373" y="18973294"/>
          <a:ext cx="795977" cy="595330"/>
        </a:xfrm>
        <a:prstGeom prst="rect">
          <a:avLst/>
        </a:prstGeom>
      </xdr:spPr>
    </xdr:pic>
    <xdr:clientData/>
  </xdr:oneCellAnchor>
  <xdr:oneCellAnchor>
    <xdr:from>
      <xdr:col>5</xdr:col>
      <xdr:colOff>658623</xdr:colOff>
      <xdr:row>82</xdr:row>
      <xdr:rowOff>19178</xdr:rowOff>
    </xdr:from>
    <xdr:ext cx="817751" cy="601495"/>
    <xdr:pic>
      <xdr:nvPicPr>
        <xdr:cNvPr id="134" name="image103.jpeg">
          <a:extLst>
            <a:ext uri="{FF2B5EF4-FFF2-40B4-BE49-F238E27FC236}">
              <a16:creationId xmlns="" xmlns:a16="http://schemas.microsoft.com/office/drawing/2014/main" id="{94C8374B-7284-4AFE-B1EE-AB1FA3432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248" y="18973928"/>
          <a:ext cx="817751" cy="601495"/>
        </a:xfrm>
        <a:prstGeom prst="rect">
          <a:avLst/>
        </a:prstGeom>
      </xdr:spPr>
    </xdr:pic>
    <xdr:clientData/>
  </xdr:oneCellAnchor>
  <xdr:oneCellAnchor>
    <xdr:from>
      <xdr:col>7</xdr:col>
      <xdr:colOff>866775</xdr:colOff>
      <xdr:row>82</xdr:row>
      <xdr:rowOff>19939</xdr:rowOff>
    </xdr:from>
    <xdr:ext cx="428625" cy="614799"/>
    <xdr:pic>
      <xdr:nvPicPr>
        <xdr:cNvPr id="135" name="image93.jpeg">
          <a:extLst>
            <a:ext uri="{FF2B5EF4-FFF2-40B4-BE49-F238E27FC236}">
              <a16:creationId xmlns="" xmlns:a16="http://schemas.microsoft.com/office/drawing/2014/main" id="{51B817D5-A964-4099-85F6-7DE99B12D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18974689"/>
          <a:ext cx="428625" cy="614799"/>
        </a:xfrm>
        <a:prstGeom prst="rect">
          <a:avLst/>
        </a:prstGeom>
      </xdr:spPr>
    </xdr:pic>
    <xdr:clientData/>
  </xdr:oneCellAnchor>
  <xdr:oneCellAnchor>
    <xdr:from>
      <xdr:col>9</xdr:col>
      <xdr:colOff>756287</xdr:colOff>
      <xdr:row>82</xdr:row>
      <xdr:rowOff>113842</xdr:rowOff>
    </xdr:from>
    <xdr:ext cx="777238" cy="371933"/>
    <xdr:grpSp>
      <xdr:nvGrpSpPr>
        <xdr:cNvPr id="136" name="Group 223">
          <a:extLst>
            <a:ext uri="{FF2B5EF4-FFF2-40B4-BE49-F238E27FC236}">
              <a16:creationId xmlns="" xmlns:a16="http://schemas.microsoft.com/office/drawing/2014/main" id="{1041B036-ED99-4EA7-8A84-CE16C1A68B12}"/>
            </a:ext>
          </a:extLst>
        </xdr:cNvPr>
        <xdr:cNvGrpSpPr/>
      </xdr:nvGrpSpPr>
      <xdr:grpSpPr>
        <a:xfrm>
          <a:off x="8538212" y="17001667"/>
          <a:ext cx="777238" cy="371933"/>
          <a:chOff x="0" y="0"/>
          <a:chExt cx="1534795" cy="1348740"/>
        </a:xfrm>
      </xdr:grpSpPr>
      <xdr:pic>
        <xdr:nvPicPr>
          <xdr:cNvPr id="137" name="image94.jpeg">
            <a:extLst>
              <a:ext uri="{FF2B5EF4-FFF2-40B4-BE49-F238E27FC236}">
                <a16:creationId xmlns="" xmlns:a16="http://schemas.microsoft.com/office/drawing/2014/main" id="{176A5BD1-3FE2-4B73-D6EA-8B06CA14395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3580" y="0"/>
            <a:ext cx="830897" cy="740994"/>
          </a:xfrm>
          <a:prstGeom prst="rect">
            <a:avLst/>
          </a:prstGeom>
        </xdr:spPr>
      </xdr:pic>
      <xdr:pic>
        <xdr:nvPicPr>
          <xdr:cNvPr id="138" name="image95.jpeg">
            <a:extLst>
              <a:ext uri="{FF2B5EF4-FFF2-40B4-BE49-F238E27FC236}">
                <a16:creationId xmlns="" xmlns:a16="http://schemas.microsoft.com/office/drawing/2014/main" id="{BFEE2A45-9BF2-D96C-3C30-36666B8F6C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0363"/>
            <a:ext cx="828801" cy="1338199"/>
          </a:xfrm>
          <a:prstGeom prst="rect">
            <a:avLst/>
          </a:prstGeom>
        </xdr:spPr>
      </xdr:pic>
    </xdr:grpSp>
    <xdr:clientData/>
  </xdr:oneCellAnchor>
  <xdr:oneCellAnchor>
    <xdr:from>
      <xdr:col>11</xdr:col>
      <xdr:colOff>727759</xdr:colOff>
      <xdr:row>82</xdr:row>
      <xdr:rowOff>18790</xdr:rowOff>
    </xdr:from>
    <xdr:ext cx="681942" cy="571759"/>
    <xdr:pic>
      <xdr:nvPicPr>
        <xdr:cNvPr id="139" name="image96.jpeg">
          <a:extLst>
            <a:ext uri="{FF2B5EF4-FFF2-40B4-BE49-F238E27FC236}">
              <a16:creationId xmlns="" xmlns:a16="http://schemas.microsoft.com/office/drawing/2014/main" id="{8AD91C80-47CD-45F1-8743-EA3BD59519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43" b="9045"/>
        <a:stretch/>
      </xdr:blipFill>
      <xdr:spPr>
        <a:xfrm>
          <a:off x="10662334" y="18973540"/>
          <a:ext cx="681942" cy="571759"/>
        </a:xfrm>
        <a:prstGeom prst="rect">
          <a:avLst/>
        </a:prstGeom>
      </xdr:spPr>
    </xdr:pic>
    <xdr:clientData/>
  </xdr:oneCellAnchor>
  <xdr:oneCellAnchor>
    <xdr:from>
      <xdr:col>3</xdr:col>
      <xdr:colOff>698852</xdr:colOff>
      <xdr:row>91</xdr:row>
      <xdr:rowOff>28701</xdr:rowOff>
    </xdr:from>
    <xdr:ext cx="748947" cy="590909"/>
    <xdr:pic>
      <xdr:nvPicPr>
        <xdr:cNvPr id="140" name="image97.jpeg">
          <a:extLst>
            <a:ext uri="{FF2B5EF4-FFF2-40B4-BE49-F238E27FC236}">
              <a16:creationId xmlns="" xmlns:a16="http://schemas.microsoft.com/office/drawing/2014/main" id="{CAB8D3F1-888F-4A81-BA9A-EDE36A89F5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387"/>
        <a:stretch/>
      </xdr:blipFill>
      <xdr:spPr>
        <a:xfrm>
          <a:off x="2022827" y="20983701"/>
          <a:ext cx="748947" cy="590909"/>
        </a:xfrm>
        <a:prstGeom prst="rect">
          <a:avLst/>
        </a:prstGeom>
      </xdr:spPr>
    </xdr:pic>
    <xdr:clientData/>
  </xdr:oneCellAnchor>
  <xdr:oneCellAnchor>
    <xdr:from>
      <xdr:col>5</xdr:col>
      <xdr:colOff>728617</xdr:colOff>
      <xdr:row>91</xdr:row>
      <xdr:rowOff>38227</xdr:rowOff>
    </xdr:from>
    <xdr:ext cx="684958" cy="514223"/>
    <xdr:pic>
      <xdr:nvPicPr>
        <xdr:cNvPr id="141" name="image98.jpeg">
          <a:extLst>
            <a:ext uri="{FF2B5EF4-FFF2-40B4-BE49-F238E27FC236}">
              <a16:creationId xmlns="" xmlns:a16="http://schemas.microsoft.com/office/drawing/2014/main" id="{A45F4DC9-89B4-41C3-A3D9-37CDACA4AA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689"/>
        <a:stretch/>
      </xdr:blipFill>
      <xdr:spPr>
        <a:xfrm>
          <a:off x="4205242" y="20993227"/>
          <a:ext cx="684958" cy="514223"/>
        </a:xfrm>
        <a:prstGeom prst="rect">
          <a:avLst/>
        </a:prstGeom>
      </xdr:spPr>
    </xdr:pic>
    <xdr:clientData/>
  </xdr:oneCellAnchor>
  <xdr:oneCellAnchor>
    <xdr:from>
      <xdr:col>7</xdr:col>
      <xdr:colOff>745937</xdr:colOff>
      <xdr:row>91</xdr:row>
      <xdr:rowOff>38227</xdr:rowOff>
    </xdr:from>
    <xdr:ext cx="671644" cy="523748"/>
    <xdr:pic>
      <xdr:nvPicPr>
        <xdr:cNvPr id="142" name="image99.jpeg">
          <a:extLst>
            <a:ext uri="{FF2B5EF4-FFF2-40B4-BE49-F238E27FC236}">
              <a16:creationId xmlns="" xmlns:a16="http://schemas.microsoft.com/office/drawing/2014/main" id="{EB191D46-AF69-47F4-89DA-B72D972725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423"/>
        <a:stretch/>
      </xdr:blipFill>
      <xdr:spPr>
        <a:xfrm>
          <a:off x="6375212" y="20993227"/>
          <a:ext cx="671644" cy="523748"/>
        </a:xfrm>
        <a:prstGeom prst="rect">
          <a:avLst/>
        </a:prstGeom>
      </xdr:spPr>
    </xdr:pic>
    <xdr:clientData/>
  </xdr:oneCellAnchor>
  <xdr:oneCellAnchor>
    <xdr:from>
      <xdr:col>5</xdr:col>
      <xdr:colOff>711321</xdr:colOff>
      <xdr:row>109</xdr:row>
      <xdr:rowOff>29593</xdr:rowOff>
    </xdr:from>
    <xdr:ext cx="610175" cy="583788"/>
    <xdr:pic>
      <xdr:nvPicPr>
        <xdr:cNvPr id="143" name="image100.jpeg">
          <a:extLst>
            <a:ext uri="{FF2B5EF4-FFF2-40B4-BE49-F238E27FC236}">
              <a16:creationId xmlns="" xmlns:a16="http://schemas.microsoft.com/office/drawing/2014/main" id="{9169C912-B44E-4B99-BF7E-EDFE60474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646" y="22956268"/>
          <a:ext cx="610175" cy="583788"/>
        </a:xfrm>
        <a:prstGeom prst="rect">
          <a:avLst/>
        </a:prstGeom>
      </xdr:spPr>
    </xdr:pic>
    <xdr:clientData/>
  </xdr:oneCellAnchor>
  <xdr:oneCellAnchor>
    <xdr:from>
      <xdr:col>11</xdr:col>
      <xdr:colOff>840158</xdr:colOff>
      <xdr:row>100</xdr:row>
      <xdr:rowOff>18923</xdr:rowOff>
    </xdr:from>
    <xdr:ext cx="458634" cy="581151"/>
    <xdr:pic>
      <xdr:nvPicPr>
        <xdr:cNvPr id="144" name="image101.jpeg">
          <a:extLst>
            <a:ext uri="{FF2B5EF4-FFF2-40B4-BE49-F238E27FC236}">
              <a16:creationId xmlns="" xmlns:a16="http://schemas.microsoft.com/office/drawing/2014/main" id="{C56592AA-652E-432A-A1B8-A6BF4AB9A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4733" y="22974173"/>
          <a:ext cx="458634" cy="581151"/>
        </a:xfrm>
        <a:prstGeom prst="rect">
          <a:avLst/>
        </a:prstGeom>
      </xdr:spPr>
    </xdr:pic>
    <xdr:clientData/>
  </xdr:oneCellAnchor>
  <xdr:oneCellAnchor>
    <xdr:from>
      <xdr:col>9</xdr:col>
      <xdr:colOff>646794</xdr:colOff>
      <xdr:row>91</xdr:row>
      <xdr:rowOff>29845</xdr:rowOff>
    </xdr:from>
    <xdr:ext cx="867681" cy="583360"/>
    <xdr:pic>
      <xdr:nvPicPr>
        <xdr:cNvPr id="145" name="image104.jpeg">
          <a:extLst>
            <a:ext uri="{FF2B5EF4-FFF2-40B4-BE49-F238E27FC236}">
              <a16:creationId xmlns="" xmlns:a16="http://schemas.microsoft.com/office/drawing/2014/main" id="{E2C96B2E-C8E7-4C8F-8BE7-DF3F4336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8719" y="20984845"/>
          <a:ext cx="867681" cy="583360"/>
        </a:xfrm>
        <a:prstGeom prst="rect">
          <a:avLst/>
        </a:prstGeom>
      </xdr:spPr>
    </xdr:pic>
    <xdr:clientData/>
  </xdr:oneCellAnchor>
  <xdr:oneCellAnchor>
    <xdr:from>
      <xdr:col>11</xdr:col>
      <xdr:colOff>646226</xdr:colOff>
      <xdr:row>91</xdr:row>
      <xdr:rowOff>29593</xdr:rowOff>
    </xdr:from>
    <xdr:ext cx="870999" cy="579827"/>
    <xdr:pic>
      <xdr:nvPicPr>
        <xdr:cNvPr id="146" name="image105.jpeg">
          <a:extLst>
            <a:ext uri="{FF2B5EF4-FFF2-40B4-BE49-F238E27FC236}">
              <a16:creationId xmlns="" xmlns:a16="http://schemas.microsoft.com/office/drawing/2014/main" id="{B3A1F99A-39BA-4327-A787-9C63278EE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0801" y="20984593"/>
          <a:ext cx="870999" cy="579827"/>
        </a:xfrm>
        <a:prstGeom prst="rect">
          <a:avLst/>
        </a:prstGeom>
      </xdr:spPr>
    </xdr:pic>
    <xdr:clientData/>
  </xdr:oneCellAnchor>
  <xdr:oneCellAnchor>
    <xdr:from>
      <xdr:col>3</xdr:col>
      <xdr:colOff>643117</xdr:colOff>
      <xdr:row>100</xdr:row>
      <xdr:rowOff>38100</xdr:rowOff>
    </xdr:from>
    <xdr:ext cx="871053" cy="572763"/>
    <xdr:pic>
      <xdr:nvPicPr>
        <xdr:cNvPr id="147" name="image106.jpeg">
          <a:extLst>
            <a:ext uri="{FF2B5EF4-FFF2-40B4-BE49-F238E27FC236}">
              <a16:creationId xmlns="" xmlns:a16="http://schemas.microsoft.com/office/drawing/2014/main" id="{FE97C06E-8216-47F1-85C4-4785FF6DC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092" y="22993350"/>
          <a:ext cx="871053" cy="572763"/>
        </a:xfrm>
        <a:prstGeom prst="rect">
          <a:avLst/>
        </a:prstGeom>
      </xdr:spPr>
    </xdr:pic>
    <xdr:clientData/>
  </xdr:oneCellAnchor>
  <xdr:twoCellAnchor>
    <xdr:from>
      <xdr:col>5</xdr:col>
      <xdr:colOff>457200</xdr:colOff>
      <xdr:row>100</xdr:row>
      <xdr:rowOff>19050</xdr:rowOff>
    </xdr:from>
    <xdr:to>
      <xdr:col>6</xdr:col>
      <xdr:colOff>590550</xdr:colOff>
      <xdr:row>100</xdr:row>
      <xdr:rowOff>591337</xdr:rowOff>
    </xdr:to>
    <xdr:pic>
      <xdr:nvPicPr>
        <xdr:cNvPr id="152" name="image108.jpeg">
          <a:extLst>
            <a:ext uri="{FF2B5EF4-FFF2-40B4-BE49-F238E27FC236}">
              <a16:creationId xmlns="" xmlns:a16="http://schemas.microsoft.com/office/drawing/2014/main" id="{3F75850C-BC1C-4AE1-AD1D-E8788778AA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00" b="6163"/>
        <a:stretch/>
      </xdr:blipFill>
      <xdr:spPr>
        <a:xfrm>
          <a:off x="2676525" y="21107400"/>
          <a:ext cx="952500" cy="572287"/>
        </a:xfrm>
        <a:prstGeom prst="rect">
          <a:avLst/>
        </a:prstGeom>
      </xdr:spPr>
    </xdr:pic>
    <xdr:clientData/>
  </xdr:twoCellAnchor>
  <xdr:twoCellAnchor>
    <xdr:from>
      <xdr:col>7</xdr:col>
      <xdr:colOff>523875</xdr:colOff>
      <xdr:row>100</xdr:row>
      <xdr:rowOff>47625</xdr:rowOff>
    </xdr:from>
    <xdr:to>
      <xdr:col>8</xdr:col>
      <xdr:colOff>571500</xdr:colOff>
      <xdr:row>100</xdr:row>
      <xdr:rowOff>620882</xdr:rowOff>
    </xdr:to>
    <xdr:pic>
      <xdr:nvPicPr>
        <xdr:cNvPr id="153" name="image107.jpeg">
          <a:extLst>
            <a:ext uri="{FF2B5EF4-FFF2-40B4-BE49-F238E27FC236}">
              <a16:creationId xmlns="" xmlns:a16="http://schemas.microsoft.com/office/drawing/2014/main" id="{17378672-F67F-41C0-A67E-B1B3A006A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98" b="1653"/>
        <a:stretch/>
      </xdr:blipFill>
      <xdr:spPr>
        <a:xfrm>
          <a:off x="6153150" y="23002875"/>
          <a:ext cx="1123950" cy="573257"/>
        </a:xfrm>
        <a:prstGeom prst="rect">
          <a:avLst/>
        </a:prstGeom>
      </xdr:spPr>
    </xdr:pic>
    <xdr:clientData/>
  </xdr:twoCellAnchor>
  <xdr:twoCellAnchor>
    <xdr:from>
      <xdr:col>9</xdr:col>
      <xdr:colOff>533401</xdr:colOff>
      <xdr:row>100</xdr:row>
      <xdr:rowOff>19050</xdr:rowOff>
    </xdr:from>
    <xdr:to>
      <xdr:col>10</xdr:col>
      <xdr:colOff>533401</xdr:colOff>
      <xdr:row>100</xdr:row>
      <xdr:rowOff>584001</xdr:rowOff>
    </xdr:to>
    <xdr:pic>
      <xdr:nvPicPr>
        <xdr:cNvPr id="154" name="image109.jpeg">
          <a:extLst>
            <a:ext uri="{FF2B5EF4-FFF2-40B4-BE49-F238E27FC236}">
              <a16:creationId xmlns="" xmlns:a16="http://schemas.microsoft.com/office/drawing/2014/main" id="{DA5543E8-0706-483F-912D-28EDE37DE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82" b="2002"/>
        <a:stretch/>
      </xdr:blipFill>
      <xdr:spPr>
        <a:xfrm>
          <a:off x="8315326" y="22974300"/>
          <a:ext cx="1076325" cy="564951"/>
        </a:xfrm>
        <a:prstGeom prst="rect">
          <a:avLst/>
        </a:prstGeom>
      </xdr:spPr>
    </xdr:pic>
    <xdr:clientData/>
  </xdr:twoCellAnchor>
  <xdr:oneCellAnchor>
    <xdr:from>
      <xdr:col>9</xdr:col>
      <xdr:colOff>876301</xdr:colOff>
      <xdr:row>109</xdr:row>
      <xdr:rowOff>28575</xdr:rowOff>
    </xdr:from>
    <xdr:ext cx="360937" cy="561975"/>
    <xdr:pic>
      <xdr:nvPicPr>
        <xdr:cNvPr id="3" name="image110.jpeg">
          <a:extLst>
            <a:ext uri="{FF2B5EF4-FFF2-40B4-BE49-F238E27FC236}">
              <a16:creationId xmlns="" xmlns:a16="http://schemas.microsoft.com/office/drawing/2014/main" id="{1F20626D-FAA9-4775-8355-5885FC9E8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6" y="24984075"/>
          <a:ext cx="360937" cy="561975"/>
        </a:xfrm>
        <a:prstGeom prst="rect">
          <a:avLst/>
        </a:prstGeom>
      </xdr:spPr>
    </xdr:pic>
    <xdr:clientData/>
  </xdr:oneCellAnchor>
  <xdr:oneCellAnchor>
    <xdr:from>
      <xdr:col>11</xdr:col>
      <xdr:colOff>721298</xdr:colOff>
      <xdr:row>109</xdr:row>
      <xdr:rowOff>28492</xdr:rowOff>
    </xdr:from>
    <xdr:ext cx="716912" cy="586315"/>
    <xdr:pic>
      <xdr:nvPicPr>
        <xdr:cNvPr id="4" name="image111.jpeg">
          <a:extLst>
            <a:ext uri="{FF2B5EF4-FFF2-40B4-BE49-F238E27FC236}">
              <a16:creationId xmlns="" xmlns:a16="http://schemas.microsoft.com/office/drawing/2014/main" id="{C76BA499-C1C7-456B-8B4E-2042E0577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5873" y="24983992"/>
          <a:ext cx="716912" cy="586315"/>
        </a:xfrm>
        <a:prstGeom prst="rect">
          <a:avLst/>
        </a:prstGeom>
      </xdr:spPr>
    </xdr:pic>
    <xdr:clientData/>
  </xdr:oneCellAnchor>
  <xdr:oneCellAnchor>
    <xdr:from>
      <xdr:col>3</xdr:col>
      <xdr:colOff>731711</xdr:colOff>
      <xdr:row>118</xdr:row>
      <xdr:rowOff>18888</xdr:rowOff>
    </xdr:from>
    <xdr:ext cx="690244" cy="595918"/>
    <xdr:pic>
      <xdr:nvPicPr>
        <xdr:cNvPr id="5" name="image112.jpeg">
          <a:extLst>
            <a:ext uri="{FF2B5EF4-FFF2-40B4-BE49-F238E27FC236}">
              <a16:creationId xmlns="" xmlns:a16="http://schemas.microsoft.com/office/drawing/2014/main" id="{2E7C65C7-F927-4FAE-8DB3-E1CE9B01B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686" y="26974638"/>
          <a:ext cx="690244" cy="595918"/>
        </a:xfrm>
        <a:prstGeom prst="rect">
          <a:avLst/>
        </a:prstGeom>
      </xdr:spPr>
    </xdr:pic>
    <xdr:clientData/>
  </xdr:oneCellAnchor>
  <xdr:oneCellAnchor>
    <xdr:from>
      <xdr:col>5</xdr:col>
      <xdr:colOff>642557</xdr:colOff>
      <xdr:row>118</xdr:row>
      <xdr:rowOff>20643</xdr:rowOff>
    </xdr:from>
    <xdr:ext cx="882956" cy="603435"/>
    <xdr:pic>
      <xdr:nvPicPr>
        <xdr:cNvPr id="6" name="image113.jpeg">
          <a:extLst>
            <a:ext uri="{FF2B5EF4-FFF2-40B4-BE49-F238E27FC236}">
              <a16:creationId xmlns="" xmlns:a16="http://schemas.microsoft.com/office/drawing/2014/main" id="{BB4A94F8-46B9-4CBF-BC9C-07BE6EC35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9182" y="26976393"/>
          <a:ext cx="882956" cy="603435"/>
        </a:xfrm>
        <a:prstGeom prst="rect">
          <a:avLst/>
        </a:prstGeom>
      </xdr:spPr>
    </xdr:pic>
    <xdr:clientData/>
  </xdr:oneCellAnchor>
  <xdr:oneCellAnchor>
    <xdr:from>
      <xdr:col>7</xdr:col>
      <xdr:colOff>788734</xdr:colOff>
      <xdr:row>118</xdr:row>
      <xdr:rowOff>41352</xdr:rowOff>
    </xdr:from>
    <xdr:ext cx="591108" cy="558723"/>
    <xdr:pic>
      <xdr:nvPicPr>
        <xdr:cNvPr id="7" name="image114.jpeg">
          <a:extLst>
            <a:ext uri="{FF2B5EF4-FFF2-40B4-BE49-F238E27FC236}">
              <a16:creationId xmlns="" xmlns:a16="http://schemas.microsoft.com/office/drawing/2014/main" id="{5259A20B-9A1A-4044-A7B0-198667F80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009" y="26997102"/>
          <a:ext cx="591108" cy="558723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351281</xdr:colOff>
      <xdr:row>7</xdr:row>
      <xdr:rowOff>179417</xdr:rowOff>
    </xdr:from>
    <xdr:to>
      <xdr:col>3</xdr:col>
      <xdr:colOff>569769</xdr:colOff>
      <xdr:row>9</xdr:row>
      <xdr:rowOff>39095</xdr:rowOff>
    </xdr:to>
    <xdr:pic>
      <xdr:nvPicPr>
        <xdr:cNvPr id="2" name="그림 1">
          <a:extLst>
            <a:ext uri="{FF2B5EF4-FFF2-40B4-BE49-F238E27FC236}">
              <a16:creationId xmlns="" xmlns:a16="http://schemas.microsoft.com/office/drawing/2014/main" id="{8613A2EC-968E-4C50-A0E7-22758C65B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931" y="217517"/>
          <a:ext cx="1294813" cy="507378"/>
        </a:xfrm>
        <a:prstGeom prst="rect">
          <a:avLst/>
        </a:prstGeom>
      </xdr:spPr>
    </xdr:pic>
    <xdr:clientData/>
  </xdr:twoCellAnchor>
  <xdr:oneCellAnchor>
    <xdr:from>
      <xdr:col>7</xdr:col>
      <xdr:colOff>791286</xdr:colOff>
      <xdr:row>10</xdr:row>
      <xdr:rowOff>28576</xdr:rowOff>
    </xdr:from>
    <xdr:ext cx="529583" cy="585550"/>
    <xdr:pic>
      <xdr:nvPicPr>
        <xdr:cNvPr id="52" name="image199.jpeg">
          <a:extLst>
            <a:ext uri="{FF2B5EF4-FFF2-40B4-BE49-F238E27FC236}">
              <a16:creationId xmlns="" xmlns:a16="http://schemas.microsoft.com/office/drawing/2014/main" id="{039E62D9-A1F7-4267-813E-2808BD077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0561" y="2905126"/>
          <a:ext cx="529583" cy="585550"/>
        </a:xfrm>
        <a:prstGeom prst="rect">
          <a:avLst/>
        </a:prstGeom>
      </xdr:spPr>
    </xdr:pic>
    <xdr:clientData/>
  </xdr:oneCellAnchor>
  <xdr:oneCellAnchor>
    <xdr:from>
      <xdr:col>9</xdr:col>
      <xdr:colOff>791034</xdr:colOff>
      <xdr:row>10</xdr:row>
      <xdr:rowOff>28575</xdr:rowOff>
    </xdr:from>
    <xdr:ext cx="513182" cy="582167"/>
    <xdr:pic>
      <xdr:nvPicPr>
        <xdr:cNvPr id="53" name="image200.jpeg">
          <a:extLst>
            <a:ext uri="{FF2B5EF4-FFF2-40B4-BE49-F238E27FC236}">
              <a16:creationId xmlns="" xmlns:a16="http://schemas.microsoft.com/office/drawing/2014/main" id="{6ACDDA69-C2E8-421F-8487-293E2C03F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959" y="2905125"/>
          <a:ext cx="513182" cy="582167"/>
        </a:xfrm>
        <a:prstGeom prst="rect">
          <a:avLst/>
        </a:prstGeom>
      </xdr:spPr>
    </xdr:pic>
    <xdr:clientData/>
  </xdr:oneCellAnchor>
  <xdr:oneCellAnchor>
    <xdr:from>
      <xdr:col>11</xdr:col>
      <xdr:colOff>772592</xdr:colOff>
      <xdr:row>10</xdr:row>
      <xdr:rowOff>39243</xdr:rowOff>
    </xdr:from>
    <xdr:ext cx="484708" cy="553193"/>
    <xdr:pic>
      <xdr:nvPicPr>
        <xdr:cNvPr id="54" name="image201.jpeg">
          <a:extLst>
            <a:ext uri="{FF2B5EF4-FFF2-40B4-BE49-F238E27FC236}">
              <a16:creationId xmlns="" xmlns:a16="http://schemas.microsoft.com/office/drawing/2014/main" id="{DF7FFF58-0D7E-49B1-93D3-6E023AE9F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67" y="2915793"/>
          <a:ext cx="484708" cy="553193"/>
        </a:xfrm>
        <a:prstGeom prst="rect">
          <a:avLst/>
        </a:prstGeom>
      </xdr:spPr>
    </xdr:pic>
    <xdr:clientData/>
  </xdr:oneCellAnchor>
  <xdr:oneCellAnchor>
    <xdr:from>
      <xdr:col>3</xdr:col>
      <xdr:colOff>810463</xdr:colOff>
      <xdr:row>19</xdr:row>
      <xdr:rowOff>20829</xdr:rowOff>
    </xdr:from>
    <xdr:ext cx="532562" cy="602584"/>
    <xdr:pic>
      <xdr:nvPicPr>
        <xdr:cNvPr id="55" name="image202.jpeg">
          <a:extLst>
            <a:ext uri="{FF2B5EF4-FFF2-40B4-BE49-F238E27FC236}">
              <a16:creationId xmlns="" xmlns:a16="http://schemas.microsoft.com/office/drawing/2014/main" id="{354C6356-602F-40F4-B1A1-0A6A05861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3463" y="4897629"/>
          <a:ext cx="532562" cy="602584"/>
        </a:xfrm>
        <a:prstGeom prst="rect">
          <a:avLst/>
        </a:prstGeom>
      </xdr:spPr>
    </xdr:pic>
    <xdr:clientData/>
  </xdr:oneCellAnchor>
  <xdr:oneCellAnchor>
    <xdr:from>
      <xdr:col>5</xdr:col>
      <xdr:colOff>808177</xdr:colOff>
      <xdr:row>10</xdr:row>
      <xdr:rowOff>19051</xdr:rowOff>
    </xdr:from>
    <xdr:ext cx="539680" cy="585550"/>
    <xdr:pic>
      <xdr:nvPicPr>
        <xdr:cNvPr id="56" name="image197.jpeg">
          <a:extLst>
            <a:ext uri="{FF2B5EF4-FFF2-40B4-BE49-F238E27FC236}">
              <a16:creationId xmlns="" xmlns:a16="http://schemas.microsoft.com/office/drawing/2014/main" id="{C10DFD33-9502-4A2F-A26C-8202FBB80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4802" y="2895601"/>
          <a:ext cx="539680" cy="585550"/>
        </a:xfrm>
        <a:prstGeom prst="rect">
          <a:avLst/>
        </a:prstGeom>
      </xdr:spPr>
    </xdr:pic>
    <xdr:clientData/>
  </xdr:oneCellAnchor>
  <xdr:oneCellAnchor>
    <xdr:from>
      <xdr:col>3</xdr:col>
      <xdr:colOff>828675</xdr:colOff>
      <xdr:row>10</xdr:row>
      <xdr:rowOff>27433</xdr:rowOff>
    </xdr:from>
    <xdr:ext cx="471135" cy="582167"/>
    <xdr:pic>
      <xdr:nvPicPr>
        <xdr:cNvPr id="57" name="image198.jpeg">
          <a:extLst>
            <a:ext uri="{FF2B5EF4-FFF2-40B4-BE49-F238E27FC236}">
              <a16:creationId xmlns="" xmlns:a16="http://schemas.microsoft.com/office/drawing/2014/main" id="{550C79D9-65DC-4EBD-B14B-39B45EB54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2903983"/>
          <a:ext cx="471135" cy="582167"/>
        </a:xfrm>
        <a:prstGeom prst="rect">
          <a:avLst/>
        </a:prstGeom>
      </xdr:spPr>
    </xdr:pic>
    <xdr:clientData/>
  </xdr:oneCellAnchor>
  <xdr:oneCellAnchor>
    <xdr:from>
      <xdr:col>7</xdr:col>
      <xdr:colOff>772542</xdr:colOff>
      <xdr:row>19</xdr:row>
      <xdr:rowOff>30035</xdr:rowOff>
    </xdr:from>
    <xdr:ext cx="599058" cy="587818"/>
    <xdr:pic>
      <xdr:nvPicPr>
        <xdr:cNvPr id="59" name="image203.jpeg">
          <a:extLst>
            <a:ext uri="{FF2B5EF4-FFF2-40B4-BE49-F238E27FC236}">
              <a16:creationId xmlns="" xmlns:a16="http://schemas.microsoft.com/office/drawing/2014/main" id="{DFE318B7-4772-4426-BC29-F4EFF58C9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817" y="4906835"/>
          <a:ext cx="599058" cy="587818"/>
        </a:xfrm>
        <a:prstGeom prst="rect">
          <a:avLst/>
        </a:prstGeom>
      </xdr:spPr>
    </xdr:pic>
    <xdr:clientData/>
  </xdr:oneCellAnchor>
  <xdr:oneCellAnchor>
    <xdr:from>
      <xdr:col>5</xdr:col>
      <xdr:colOff>772161</xdr:colOff>
      <xdr:row>19</xdr:row>
      <xdr:rowOff>30885</xdr:rowOff>
    </xdr:from>
    <xdr:ext cx="570864" cy="584193"/>
    <xdr:pic>
      <xdr:nvPicPr>
        <xdr:cNvPr id="60" name="image204.jpeg">
          <a:extLst>
            <a:ext uri="{FF2B5EF4-FFF2-40B4-BE49-F238E27FC236}">
              <a16:creationId xmlns="" xmlns:a16="http://schemas.microsoft.com/office/drawing/2014/main" id="{EAAD638A-2757-4F2C-957B-66149CFC9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786" y="4907685"/>
          <a:ext cx="570864" cy="584193"/>
        </a:xfrm>
        <a:prstGeom prst="rect">
          <a:avLst/>
        </a:prstGeom>
      </xdr:spPr>
    </xdr:pic>
    <xdr:clientData/>
  </xdr:oneCellAnchor>
  <xdr:oneCellAnchor>
    <xdr:from>
      <xdr:col>9</xdr:col>
      <xdr:colOff>781305</xdr:colOff>
      <xdr:row>19</xdr:row>
      <xdr:rowOff>29997</xdr:rowOff>
    </xdr:from>
    <xdr:ext cx="599820" cy="587215"/>
    <xdr:pic>
      <xdr:nvPicPr>
        <xdr:cNvPr id="61" name="image205.jpeg">
          <a:extLst>
            <a:ext uri="{FF2B5EF4-FFF2-40B4-BE49-F238E27FC236}">
              <a16:creationId xmlns="" xmlns:a16="http://schemas.microsoft.com/office/drawing/2014/main" id="{ED0C320D-6276-4DB9-940C-A3BF6F732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3230" y="4906797"/>
          <a:ext cx="599820" cy="587215"/>
        </a:xfrm>
        <a:prstGeom prst="rect">
          <a:avLst/>
        </a:prstGeom>
      </xdr:spPr>
    </xdr:pic>
    <xdr:clientData/>
  </xdr:oneCellAnchor>
  <xdr:oneCellAnchor>
    <xdr:from>
      <xdr:col>11</xdr:col>
      <xdr:colOff>807340</xdr:colOff>
      <xdr:row>19</xdr:row>
      <xdr:rowOff>39116</xdr:rowOff>
    </xdr:from>
    <xdr:ext cx="592835" cy="563333"/>
    <xdr:pic>
      <xdr:nvPicPr>
        <xdr:cNvPr id="62" name="image209.jpeg">
          <a:extLst>
            <a:ext uri="{FF2B5EF4-FFF2-40B4-BE49-F238E27FC236}">
              <a16:creationId xmlns="" xmlns:a16="http://schemas.microsoft.com/office/drawing/2014/main" id="{1610A251-C9F7-48DE-9736-718013449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1915" y="4915916"/>
          <a:ext cx="592835" cy="563333"/>
        </a:xfrm>
        <a:prstGeom prst="rect">
          <a:avLst/>
        </a:prstGeom>
      </xdr:spPr>
    </xdr:pic>
    <xdr:clientData/>
  </xdr:oneCellAnchor>
  <xdr:oneCellAnchor>
    <xdr:from>
      <xdr:col>3</xdr:col>
      <xdr:colOff>827786</xdr:colOff>
      <xdr:row>28</xdr:row>
      <xdr:rowOff>28575</xdr:rowOff>
    </xdr:from>
    <xdr:ext cx="496189" cy="586935"/>
    <xdr:pic>
      <xdr:nvPicPr>
        <xdr:cNvPr id="63" name="image211.jpeg">
          <a:extLst>
            <a:ext uri="{FF2B5EF4-FFF2-40B4-BE49-F238E27FC236}">
              <a16:creationId xmlns="" xmlns:a16="http://schemas.microsoft.com/office/drawing/2014/main" id="{292C16A1-E3E6-474E-B709-BCD71C551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0786" y="7077075"/>
          <a:ext cx="496189" cy="586935"/>
        </a:xfrm>
        <a:prstGeom prst="rect">
          <a:avLst/>
        </a:prstGeom>
      </xdr:spPr>
    </xdr:pic>
    <xdr:clientData/>
  </xdr:oneCellAnchor>
  <xdr:oneCellAnchor>
    <xdr:from>
      <xdr:col>5</xdr:col>
      <xdr:colOff>749935</xdr:colOff>
      <xdr:row>28</xdr:row>
      <xdr:rowOff>27431</xdr:rowOff>
    </xdr:from>
    <xdr:ext cx="650240" cy="597608"/>
    <xdr:pic>
      <xdr:nvPicPr>
        <xdr:cNvPr id="64" name="image212.jpeg">
          <a:extLst>
            <a:ext uri="{FF2B5EF4-FFF2-40B4-BE49-F238E27FC236}">
              <a16:creationId xmlns="" xmlns:a16="http://schemas.microsoft.com/office/drawing/2014/main" id="{84ED167B-04C2-4D31-83D7-E8E9CD42A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6560" y="6904481"/>
          <a:ext cx="650240" cy="597608"/>
        </a:xfrm>
        <a:prstGeom prst="rect">
          <a:avLst/>
        </a:prstGeom>
      </xdr:spPr>
    </xdr:pic>
    <xdr:clientData/>
  </xdr:oneCellAnchor>
  <xdr:oneCellAnchor>
    <xdr:from>
      <xdr:col>7</xdr:col>
      <xdr:colOff>838201</xdr:colOff>
      <xdr:row>28</xdr:row>
      <xdr:rowOff>37972</xdr:rowOff>
    </xdr:from>
    <xdr:ext cx="514850" cy="562103"/>
    <xdr:pic>
      <xdr:nvPicPr>
        <xdr:cNvPr id="65" name="image213.jpeg">
          <a:extLst>
            <a:ext uri="{FF2B5EF4-FFF2-40B4-BE49-F238E27FC236}">
              <a16:creationId xmlns="" xmlns:a16="http://schemas.microsoft.com/office/drawing/2014/main" id="{C517E482-0B63-48BF-BCBE-EA132A09C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6" y="6915022"/>
          <a:ext cx="514850" cy="562103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398906</xdr:colOff>
      <xdr:row>7</xdr:row>
      <xdr:rowOff>188942</xdr:rowOff>
    </xdr:from>
    <xdr:to>
      <xdr:col>3</xdr:col>
      <xdr:colOff>798369</xdr:colOff>
      <xdr:row>9</xdr:row>
      <xdr:rowOff>48620</xdr:rowOff>
    </xdr:to>
    <xdr:pic>
      <xdr:nvPicPr>
        <xdr:cNvPr id="2" name="그림 1">
          <a:extLst>
            <a:ext uri="{FF2B5EF4-FFF2-40B4-BE49-F238E27FC236}">
              <a16:creationId xmlns="" xmlns:a16="http://schemas.microsoft.com/office/drawing/2014/main" id="{A5B254BC-E5D2-4B84-AE8B-18751C86A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556" y="227042"/>
          <a:ext cx="1294813" cy="507378"/>
        </a:xfrm>
        <a:prstGeom prst="rect">
          <a:avLst/>
        </a:prstGeom>
      </xdr:spPr>
    </xdr:pic>
    <xdr:clientData/>
  </xdr:twoCellAnchor>
  <xdr:oneCellAnchor>
    <xdr:from>
      <xdr:col>3</xdr:col>
      <xdr:colOff>619125</xdr:colOff>
      <xdr:row>9</xdr:row>
      <xdr:rowOff>180976</xdr:rowOff>
    </xdr:from>
    <xdr:ext cx="876300" cy="671640"/>
    <xdr:pic>
      <xdr:nvPicPr>
        <xdr:cNvPr id="9" name="image115.png">
          <a:extLst>
            <a:ext uri="{FF2B5EF4-FFF2-40B4-BE49-F238E27FC236}">
              <a16:creationId xmlns="" xmlns:a16="http://schemas.microsoft.com/office/drawing/2014/main" id="{CAC9C3B3-4DCA-44A1-A9E5-7F010192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2238376"/>
          <a:ext cx="876300" cy="671640"/>
        </a:xfrm>
        <a:prstGeom prst="rect">
          <a:avLst/>
        </a:prstGeom>
      </xdr:spPr>
    </xdr:pic>
    <xdr:clientData/>
  </xdr:oneCellAnchor>
  <xdr:oneCellAnchor>
    <xdr:from>
      <xdr:col>5</xdr:col>
      <xdr:colOff>679398</xdr:colOff>
      <xdr:row>10</xdr:row>
      <xdr:rowOff>12319</xdr:rowOff>
    </xdr:from>
    <xdr:ext cx="789782" cy="659615"/>
    <xdr:pic>
      <xdr:nvPicPr>
        <xdr:cNvPr id="10" name="image121.png">
          <a:extLst>
            <a:ext uri="{FF2B5EF4-FFF2-40B4-BE49-F238E27FC236}">
              <a16:creationId xmlns="" xmlns:a16="http://schemas.microsoft.com/office/drawing/2014/main" id="{0F02AB1F-7D95-448C-BAC5-34B801FEB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5048" y="2269744"/>
          <a:ext cx="789782" cy="659615"/>
        </a:xfrm>
        <a:prstGeom prst="rect">
          <a:avLst/>
        </a:prstGeom>
      </xdr:spPr>
    </xdr:pic>
    <xdr:clientData/>
  </xdr:oneCellAnchor>
  <xdr:oneCellAnchor>
    <xdr:from>
      <xdr:col>7</xdr:col>
      <xdr:colOff>461339</xdr:colOff>
      <xdr:row>10</xdr:row>
      <xdr:rowOff>103250</xdr:rowOff>
    </xdr:from>
    <xdr:ext cx="1265628" cy="525399"/>
    <xdr:pic>
      <xdr:nvPicPr>
        <xdr:cNvPr id="11" name="image127.png">
          <a:extLst>
            <a:ext uri="{FF2B5EF4-FFF2-40B4-BE49-F238E27FC236}">
              <a16:creationId xmlns="" xmlns:a16="http://schemas.microsoft.com/office/drawing/2014/main" id="{1F66E8CE-D64A-4C82-85AE-D97EEB1F6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9639" y="2360675"/>
          <a:ext cx="1265628" cy="525399"/>
        </a:xfrm>
        <a:prstGeom prst="rect">
          <a:avLst/>
        </a:prstGeom>
      </xdr:spPr>
    </xdr:pic>
    <xdr:clientData/>
  </xdr:oneCellAnchor>
  <xdr:oneCellAnchor>
    <xdr:from>
      <xdr:col>9</xdr:col>
      <xdr:colOff>406857</xdr:colOff>
      <xdr:row>10</xdr:row>
      <xdr:rowOff>47116</xdr:rowOff>
    </xdr:from>
    <xdr:ext cx="1307644" cy="542824"/>
    <xdr:pic>
      <xdr:nvPicPr>
        <xdr:cNvPr id="12" name="image127.png">
          <a:extLst>
            <a:ext uri="{FF2B5EF4-FFF2-40B4-BE49-F238E27FC236}">
              <a16:creationId xmlns="" xmlns:a16="http://schemas.microsoft.com/office/drawing/2014/main" id="{1F748A81-759F-4D62-BEEC-E394C6313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807" y="2304541"/>
          <a:ext cx="1307644" cy="542824"/>
        </a:xfrm>
        <a:prstGeom prst="rect">
          <a:avLst/>
        </a:prstGeom>
      </xdr:spPr>
    </xdr:pic>
    <xdr:clientData/>
  </xdr:oneCellAnchor>
  <xdr:oneCellAnchor>
    <xdr:from>
      <xdr:col>11</xdr:col>
      <xdr:colOff>458799</xdr:colOff>
      <xdr:row>10</xdr:row>
      <xdr:rowOff>28828</xdr:rowOff>
    </xdr:from>
    <xdr:ext cx="1226809" cy="580772"/>
    <xdr:pic>
      <xdr:nvPicPr>
        <xdr:cNvPr id="13" name="image130.jpeg">
          <a:extLst>
            <a:ext uri="{FF2B5EF4-FFF2-40B4-BE49-F238E27FC236}">
              <a16:creationId xmlns="" xmlns:a16="http://schemas.microsoft.com/office/drawing/2014/main" id="{3A5E7AC8-3DAD-4C99-8ADF-D8B5B4D91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2399" y="2286253"/>
          <a:ext cx="1226809" cy="580772"/>
        </a:xfrm>
        <a:prstGeom prst="rect">
          <a:avLst/>
        </a:prstGeom>
      </xdr:spPr>
    </xdr:pic>
    <xdr:clientData/>
  </xdr:oneCellAnchor>
  <xdr:oneCellAnchor>
    <xdr:from>
      <xdr:col>3</xdr:col>
      <xdr:colOff>473403</xdr:colOff>
      <xdr:row>19</xdr:row>
      <xdr:rowOff>27685</xdr:rowOff>
    </xdr:from>
    <xdr:ext cx="1228031" cy="581915"/>
    <xdr:pic>
      <xdr:nvPicPr>
        <xdr:cNvPr id="14" name="image130.jpeg">
          <a:extLst>
            <a:ext uri="{FF2B5EF4-FFF2-40B4-BE49-F238E27FC236}">
              <a16:creationId xmlns="" xmlns:a16="http://schemas.microsoft.com/office/drawing/2014/main" id="{C04CC184-E227-4424-972B-8FEB75FFC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403" y="4285360"/>
          <a:ext cx="1228031" cy="581915"/>
        </a:xfrm>
        <a:prstGeom prst="rect">
          <a:avLst/>
        </a:prstGeom>
      </xdr:spPr>
    </xdr:pic>
    <xdr:clientData/>
  </xdr:oneCellAnchor>
  <xdr:oneCellAnchor>
    <xdr:from>
      <xdr:col>11</xdr:col>
      <xdr:colOff>823749</xdr:colOff>
      <xdr:row>19</xdr:row>
      <xdr:rowOff>4191</xdr:rowOff>
    </xdr:from>
    <xdr:ext cx="508556" cy="633984"/>
    <xdr:pic>
      <xdr:nvPicPr>
        <xdr:cNvPr id="3" name="image116.png">
          <a:extLst>
            <a:ext uri="{FF2B5EF4-FFF2-40B4-BE49-F238E27FC236}">
              <a16:creationId xmlns="" xmlns:a16="http://schemas.microsoft.com/office/drawing/2014/main" id="{2933BC80-A30C-4FA5-B5FD-33CEFB3CF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7349" y="4261866"/>
          <a:ext cx="508556" cy="633984"/>
        </a:xfrm>
        <a:prstGeom prst="rect">
          <a:avLst/>
        </a:prstGeom>
      </xdr:spPr>
    </xdr:pic>
    <xdr:clientData/>
  </xdr:oneCellAnchor>
  <xdr:oneCellAnchor>
    <xdr:from>
      <xdr:col>9</xdr:col>
      <xdr:colOff>841274</xdr:colOff>
      <xdr:row>19</xdr:row>
      <xdr:rowOff>9526</xdr:rowOff>
    </xdr:from>
    <xdr:ext cx="490236" cy="628650"/>
    <xdr:pic>
      <xdr:nvPicPr>
        <xdr:cNvPr id="4" name="image117.png">
          <a:extLst>
            <a:ext uri="{FF2B5EF4-FFF2-40B4-BE49-F238E27FC236}">
              <a16:creationId xmlns="" xmlns:a16="http://schemas.microsoft.com/office/drawing/2014/main" id="{37E5BE20-4E24-4AE1-BE3A-93B7F236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224" y="4267201"/>
          <a:ext cx="490236" cy="628650"/>
        </a:xfrm>
        <a:prstGeom prst="rect">
          <a:avLst/>
        </a:prstGeom>
      </xdr:spPr>
    </xdr:pic>
    <xdr:clientData/>
  </xdr:oneCellAnchor>
  <xdr:oneCellAnchor>
    <xdr:from>
      <xdr:col>5</xdr:col>
      <xdr:colOff>824382</xdr:colOff>
      <xdr:row>28</xdr:row>
      <xdr:rowOff>28575</xdr:rowOff>
    </xdr:from>
    <xdr:ext cx="494436" cy="590550"/>
    <xdr:pic>
      <xdr:nvPicPr>
        <xdr:cNvPr id="5" name="image118.jpeg">
          <a:extLst>
            <a:ext uri="{FF2B5EF4-FFF2-40B4-BE49-F238E27FC236}">
              <a16:creationId xmlns="" xmlns:a16="http://schemas.microsoft.com/office/drawing/2014/main" id="{048D3376-1021-41A7-A4B9-1EA3B9F2C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28" b="8243"/>
        <a:stretch/>
      </xdr:blipFill>
      <xdr:spPr>
        <a:xfrm>
          <a:off x="4120032" y="6286500"/>
          <a:ext cx="494436" cy="590550"/>
        </a:xfrm>
        <a:prstGeom prst="rect">
          <a:avLst/>
        </a:prstGeom>
      </xdr:spPr>
    </xdr:pic>
    <xdr:clientData/>
  </xdr:oneCellAnchor>
  <xdr:oneCellAnchor>
    <xdr:from>
      <xdr:col>3</xdr:col>
      <xdr:colOff>867181</xdr:colOff>
      <xdr:row>28</xdr:row>
      <xdr:rowOff>21336</xdr:rowOff>
    </xdr:from>
    <xdr:ext cx="438543" cy="588264"/>
    <xdr:pic>
      <xdr:nvPicPr>
        <xdr:cNvPr id="6" name="image126.png">
          <a:extLst>
            <a:ext uri="{FF2B5EF4-FFF2-40B4-BE49-F238E27FC236}">
              <a16:creationId xmlns="" xmlns:a16="http://schemas.microsoft.com/office/drawing/2014/main" id="{B07B5837-BB7F-47D0-A655-6B00BB9A7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181" y="6279261"/>
          <a:ext cx="438543" cy="588264"/>
        </a:xfrm>
        <a:prstGeom prst="rect">
          <a:avLst/>
        </a:prstGeom>
      </xdr:spPr>
    </xdr:pic>
    <xdr:clientData/>
  </xdr:oneCellAnchor>
  <xdr:oneCellAnchor>
    <xdr:from>
      <xdr:col>5</xdr:col>
      <xdr:colOff>685801</xdr:colOff>
      <xdr:row>19</xdr:row>
      <xdr:rowOff>12700</xdr:rowOff>
    </xdr:from>
    <xdr:ext cx="781050" cy="595171"/>
    <xdr:pic>
      <xdr:nvPicPr>
        <xdr:cNvPr id="7" name="image128.jpeg">
          <a:extLst>
            <a:ext uri="{FF2B5EF4-FFF2-40B4-BE49-F238E27FC236}">
              <a16:creationId xmlns="" xmlns:a16="http://schemas.microsoft.com/office/drawing/2014/main" id="{887886BD-B90A-41DC-BAA9-A091E47C9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1" y="4270375"/>
          <a:ext cx="781050" cy="595171"/>
        </a:xfrm>
        <a:prstGeom prst="rect">
          <a:avLst/>
        </a:prstGeom>
      </xdr:spPr>
    </xdr:pic>
    <xdr:clientData/>
  </xdr:oneCellAnchor>
  <xdr:oneCellAnchor>
    <xdr:from>
      <xdr:col>7</xdr:col>
      <xdr:colOff>666395</xdr:colOff>
      <xdr:row>19</xdr:row>
      <xdr:rowOff>22733</xdr:rowOff>
    </xdr:from>
    <xdr:ext cx="819787" cy="584661"/>
    <xdr:pic>
      <xdr:nvPicPr>
        <xdr:cNvPr id="8" name="image129.jpeg">
          <a:extLst>
            <a:ext uri="{FF2B5EF4-FFF2-40B4-BE49-F238E27FC236}">
              <a16:creationId xmlns="" xmlns:a16="http://schemas.microsoft.com/office/drawing/2014/main" id="{B746615D-9DDF-4912-82F8-4D278FAAC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4695" y="4280408"/>
          <a:ext cx="819787" cy="584661"/>
        </a:xfrm>
        <a:prstGeom prst="rect">
          <a:avLst/>
        </a:prstGeom>
      </xdr:spPr>
    </xdr:pic>
    <xdr:clientData/>
  </xdr:oneCellAnchor>
  <xdr:oneCellAnchor>
    <xdr:from>
      <xdr:col>11</xdr:col>
      <xdr:colOff>869976</xdr:colOff>
      <xdr:row>28</xdr:row>
      <xdr:rowOff>10543</xdr:rowOff>
    </xdr:from>
    <xdr:ext cx="446319" cy="615462"/>
    <xdr:pic>
      <xdr:nvPicPr>
        <xdr:cNvPr id="23" name="image119.jpeg">
          <a:extLst>
            <a:ext uri="{FF2B5EF4-FFF2-40B4-BE49-F238E27FC236}">
              <a16:creationId xmlns="" xmlns:a16="http://schemas.microsoft.com/office/drawing/2014/main" id="{80FF5869-044D-486B-81D1-243E242B9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3576" y="6268468"/>
          <a:ext cx="446319" cy="615462"/>
        </a:xfrm>
        <a:prstGeom prst="rect">
          <a:avLst/>
        </a:prstGeom>
      </xdr:spPr>
    </xdr:pic>
    <xdr:clientData/>
  </xdr:oneCellAnchor>
  <xdr:oneCellAnchor>
    <xdr:from>
      <xdr:col>5</xdr:col>
      <xdr:colOff>861339</xdr:colOff>
      <xdr:row>37</xdr:row>
      <xdr:rowOff>22989</xdr:rowOff>
    </xdr:from>
    <xdr:ext cx="425191" cy="583260"/>
    <xdr:pic>
      <xdr:nvPicPr>
        <xdr:cNvPr id="24" name="image120.jpeg">
          <a:extLst>
            <a:ext uri="{FF2B5EF4-FFF2-40B4-BE49-F238E27FC236}">
              <a16:creationId xmlns="" xmlns:a16="http://schemas.microsoft.com/office/drawing/2014/main" id="{96F986CD-5B25-41FA-BC74-40A11901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989" y="8281164"/>
          <a:ext cx="425191" cy="583260"/>
        </a:xfrm>
        <a:prstGeom prst="rect">
          <a:avLst/>
        </a:prstGeom>
      </xdr:spPr>
    </xdr:pic>
    <xdr:clientData/>
  </xdr:oneCellAnchor>
  <xdr:oneCellAnchor>
    <xdr:from>
      <xdr:col>7</xdr:col>
      <xdr:colOff>885826</xdr:colOff>
      <xdr:row>28</xdr:row>
      <xdr:rowOff>19051</xdr:rowOff>
    </xdr:from>
    <xdr:ext cx="405786" cy="600074"/>
    <xdr:pic>
      <xdr:nvPicPr>
        <xdr:cNvPr id="25" name="image122.jpeg">
          <a:extLst>
            <a:ext uri="{FF2B5EF4-FFF2-40B4-BE49-F238E27FC236}">
              <a16:creationId xmlns="" xmlns:a16="http://schemas.microsoft.com/office/drawing/2014/main" id="{DE544E6A-A2B5-4478-8EC2-1057A8B9B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126" y="6276976"/>
          <a:ext cx="405786" cy="600074"/>
        </a:xfrm>
        <a:prstGeom prst="rect">
          <a:avLst/>
        </a:prstGeom>
      </xdr:spPr>
    </xdr:pic>
    <xdr:clientData/>
  </xdr:oneCellAnchor>
  <xdr:oneCellAnchor>
    <xdr:from>
      <xdr:col>7</xdr:col>
      <xdr:colOff>807874</xdr:colOff>
      <xdr:row>37</xdr:row>
      <xdr:rowOff>18288</xdr:rowOff>
    </xdr:from>
    <xdr:ext cx="522291" cy="591311"/>
    <xdr:pic>
      <xdr:nvPicPr>
        <xdr:cNvPr id="26" name="image123.jpeg">
          <a:extLst>
            <a:ext uri="{FF2B5EF4-FFF2-40B4-BE49-F238E27FC236}">
              <a16:creationId xmlns="" xmlns:a16="http://schemas.microsoft.com/office/drawing/2014/main" id="{A0AB9DA7-DE91-4D61-8B58-0DFA0B543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6174" y="8276463"/>
          <a:ext cx="522291" cy="591311"/>
        </a:xfrm>
        <a:prstGeom prst="rect">
          <a:avLst/>
        </a:prstGeom>
      </xdr:spPr>
    </xdr:pic>
    <xdr:clientData/>
  </xdr:oneCellAnchor>
  <xdr:oneCellAnchor>
    <xdr:from>
      <xdr:col>9</xdr:col>
      <xdr:colOff>876072</xdr:colOff>
      <xdr:row>28</xdr:row>
      <xdr:rowOff>15240</xdr:rowOff>
    </xdr:from>
    <xdr:ext cx="399622" cy="608209"/>
    <xdr:pic>
      <xdr:nvPicPr>
        <xdr:cNvPr id="27" name="image124.jpeg">
          <a:extLst>
            <a:ext uri="{FF2B5EF4-FFF2-40B4-BE49-F238E27FC236}">
              <a16:creationId xmlns="" xmlns:a16="http://schemas.microsoft.com/office/drawing/2014/main" id="{E3555134-A272-4A67-927C-A0D5FFD9D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022" y="6273165"/>
          <a:ext cx="399622" cy="608209"/>
        </a:xfrm>
        <a:prstGeom prst="rect">
          <a:avLst/>
        </a:prstGeom>
      </xdr:spPr>
    </xdr:pic>
    <xdr:clientData/>
  </xdr:oneCellAnchor>
  <xdr:oneCellAnchor>
    <xdr:from>
      <xdr:col>3</xdr:col>
      <xdr:colOff>855497</xdr:colOff>
      <xdr:row>37</xdr:row>
      <xdr:rowOff>4446</xdr:rowOff>
    </xdr:from>
    <xdr:ext cx="453897" cy="612439"/>
    <xdr:pic>
      <xdr:nvPicPr>
        <xdr:cNvPr id="28" name="image125.jpeg">
          <a:extLst>
            <a:ext uri="{FF2B5EF4-FFF2-40B4-BE49-F238E27FC236}">
              <a16:creationId xmlns="" xmlns:a16="http://schemas.microsoft.com/office/drawing/2014/main" id="{22EEBCDB-8C38-4C9F-90B5-7EF515377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497" y="8262621"/>
          <a:ext cx="453897" cy="612439"/>
        </a:xfrm>
        <a:prstGeom prst="rect">
          <a:avLst/>
        </a:prstGeom>
      </xdr:spPr>
    </xdr:pic>
    <xdr:clientData/>
  </xdr:oneCellAnchor>
  <xdr:oneCellAnchor>
    <xdr:from>
      <xdr:col>5</xdr:col>
      <xdr:colOff>875691</xdr:colOff>
      <xdr:row>46</xdr:row>
      <xdr:rowOff>19812</xdr:rowOff>
    </xdr:from>
    <xdr:ext cx="406109" cy="599313"/>
    <xdr:pic>
      <xdr:nvPicPr>
        <xdr:cNvPr id="29" name="image139.jpeg">
          <a:extLst>
            <a:ext uri="{FF2B5EF4-FFF2-40B4-BE49-F238E27FC236}">
              <a16:creationId xmlns="" xmlns:a16="http://schemas.microsoft.com/office/drawing/2014/main" id="{7F8A1539-F7F2-45B3-BA2F-106334092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341" y="10278237"/>
          <a:ext cx="406109" cy="599313"/>
        </a:xfrm>
        <a:prstGeom prst="rect">
          <a:avLst/>
        </a:prstGeom>
      </xdr:spPr>
    </xdr:pic>
    <xdr:clientData/>
  </xdr:oneCellAnchor>
  <xdr:oneCellAnchor>
    <xdr:from>
      <xdr:col>7</xdr:col>
      <xdr:colOff>768756</xdr:colOff>
      <xdr:row>46</xdr:row>
      <xdr:rowOff>32766</xdr:rowOff>
    </xdr:from>
    <xdr:ext cx="592011" cy="587885"/>
    <xdr:pic>
      <xdr:nvPicPr>
        <xdr:cNvPr id="30" name="image140.png">
          <a:extLst>
            <a:ext uri="{FF2B5EF4-FFF2-40B4-BE49-F238E27FC236}">
              <a16:creationId xmlns="" xmlns:a16="http://schemas.microsoft.com/office/drawing/2014/main" id="{6A4247D3-469D-4CFF-8F8D-95B87EB07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7056" y="10291191"/>
          <a:ext cx="592011" cy="587885"/>
        </a:xfrm>
        <a:prstGeom prst="rect">
          <a:avLst/>
        </a:prstGeom>
      </xdr:spPr>
    </xdr:pic>
    <xdr:clientData/>
  </xdr:oneCellAnchor>
  <xdr:oneCellAnchor>
    <xdr:from>
      <xdr:col>9</xdr:col>
      <xdr:colOff>795553</xdr:colOff>
      <xdr:row>46</xdr:row>
      <xdr:rowOff>27812</xdr:rowOff>
    </xdr:from>
    <xdr:ext cx="552697" cy="591313"/>
    <xdr:pic>
      <xdr:nvPicPr>
        <xdr:cNvPr id="31" name="image141.png">
          <a:extLst>
            <a:ext uri="{FF2B5EF4-FFF2-40B4-BE49-F238E27FC236}">
              <a16:creationId xmlns="" xmlns:a16="http://schemas.microsoft.com/office/drawing/2014/main" id="{2CFA526D-A8DB-42AF-8DDA-B27436C2E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6503" y="10286237"/>
          <a:ext cx="552697" cy="591313"/>
        </a:xfrm>
        <a:prstGeom prst="rect">
          <a:avLst/>
        </a:prstGeom>
      </xdr:spPr>
    </xdr:pic>
    <xdr:clientData/>
  </xdr:oneCellAnchor>
  <xdr:oneCellAnchor>
    <xdr:from>
      <xdr:col>9</xdr:col>
      <xdr:colOff>847725</xdr:colOff>
      <xdr:row>37</xdr:row>
      <xdr:rowOff>27433</xdr:rowOff>
    </xdr:from>
    <xdr:ext cx="453022" cy="582168"/>
    <xdr:pic>
      <xdr:nvPicPr>
        <xdr:cNvPr id="32" name="image136.jpeg">
          <a:extLst>
            <a:ext uri="{FF2B5EF4-FFF2-40B4-BE49-F238E27FC236}">
              <a16:creationId xmlns="" xmlns:a16="http://schemas.microsoft.com/office/drawing/2014/main" id="{280C5476-4537-4BED-90BB-48FF8C0F2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5" y="8285608"/>
          <a:ext cx="453022" cy="582168"/>
        </a:xfrm>
        <a:prstGeom prst="rect">
          <a:avLst/>
        </a:prstGeom>
      </xdr:spPr>
    </xdr:pic>
    <xdr:clientData/>
  </xdr:oneCellAnchor>
  <xdr:oneCellAnchor>
    <xdr:from>
      <xdr:col>11</xdr:col>
      <xdr:colOff>856640</xdr:colOff>
      <xdr:row>37</xdr:row>
      <xdr:rowOff>15621</xdr:rowOff>
    </xdr:from>
    <xdr:ext cx="466101" cy="613029"/>
    <xdr:pic>
      <xdr:nvPicPr>
        <xdr:cNvPr id="33" name="image137.jpeg">
          <a:extLst>
            <a:ext uri="{FF2B5EF4-FFF2-40B4-BE49-F238E27FC236}">
              <a16:creationId xmlns="" xmlns:a16="http://schemas.microsoft.com/office/drawing/2014/main" id="{8DC9DCB6-D452-42D5-B684-B0EFC940F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0240" y="8273796"/>
          <a:ext cx="466101" cy="613029"/>
        </a:xfrm>
        <a:prstGeom prst="rect">
          <a:avLst/>
        </a:prstGeom>
      </xdr:spPr>
    </xdr:pic>
    <xdr:clientData/>
  </xdr:oneCellAnchor>
  <xdr:oneCellAnchor>
    <xdr:from>
      <xdr:col>3</xdr:col>
      <xdr:colOff>846988</xdr:colOff>
      <xdr:row>46</xdr:row>
      <xdr:rowOff>19051</xdr:rowOff>
    </xdr:from>
    <xdr:ext cx="457937" cy="618246"/>
    <xdr:pic>
      <xdr:nvPicPr>
        <xdr:cNvPr id="34" name="image138.jpeg">
          <a:extLst>
            <a:ext uri="{FF2B5EF4-FFF2-40B4-BE49-F238E27FC236}">
              <a16:creationId xmlns="" xmlns:a16="http://schemas.microsoft.com/office/drawing/2014/main" id="{BBD74BC2-2231-4CD4-9867-9C209F86A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9988" y="10277476"/>
          <a:ext cx="457937" cy="618246"/>
        </a:xfrm>
        <a:prstGeom prst="rect">
          <a:avLst/>
        </a:prstGeom>
      </xdr:spPr>
    </xdr:pic>
    <xdr:clientData/>
  </xdr:oneCellAnchor>
  <xdr:oneCellAnchor>
    <xdr:from>
      <xdr:col>9</xdr:col>
      <xdr:colOff>845884</xdr:colOff>
      <xdr:row>55</xdr:row>
      <xdr:rowOff>40260</xdr:rowOff>
    </xdr:from>
    <xdr:ext cx="456398" cy="569643"/>
    <xdr:pic>
      <xdr:nvPicPr>
        <xdr:cNvPr id="35" name="image131.png">
          <a:extLst>
            <a:ext uri="{FF2B5EF4-FFF2-40B4-BE49-F238E27FC236}">
              <a16:creationId xmlns="" xmlns:a16="http://schemas.microsoft.com/office/drawing/2014/main" id="{7307AB15-4694-4828-B537-E07EF1DD7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6834" y="12298935"/>
          <a:ext cx="456398" cy="569643"/>
        </a:xfrm>
        <a:prstGeom prst="rect">
          <a:avLst/>
        </a:prstGeom>
      </xdr:spPr>
    </xdr:pic>
    <xdr:clientData/>
  </xdr:oneCellAnchor>
  <xdr:oneCellAnchor>
    <xdr:from>
      <xdr:col>11</xdr:col>
      <xdr:colOff>914209</xdr:colOff>
      <xdr:row>55</xdr:row>
      <xdr:rowOff>16892</xdr:rowOff>
    </xdr:from>
    <xdr:ext cx="328472" cy="604822"/>
    <xdr:pic>
      <xdr:nvPicPr>
        <xdr:cNvPr id="36" name="image132.png">
          <a:extLst>
            <a:ext uri="{FF2B5EF4-FFF2-40B4-BE49-F238E27FC236}">
              <a16:creationId xmlns="" xmlns:a16="http://schemas.microsoft.com/office/drawing/2014/main" id="{CF61189F-0308-4946-802D-8BA5D5593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7809" y="12275567"/>
          <a:ext cx="328472" cy="604822"/>
        </a:xfrm>
        <a:prstGeom prst="rect">
          <a:avLst/>
        </a:prstGeom>
      </xdr:spPr>
    </xdr:pic>
    <xdr:clientData/>
  </xdr:oneCellAnchor>
  <xdr:oneCellAnchor>
    <xdr:from>
      <xdr:col>5</xdr:col>
      <xdr:colOff>848424</xdr:colOff>
      <xdr:row>55</xdr:row>
      <xdr:rowOff>28576</xdr:rowOff>
    </xdr:from>
    <xdr:ext cx="455536" cy="609398"/>
    <xdr:pic>
      <xdr:nvPicPr>
        <xdr:cNvPr id="37" name="image134.png">
          <a:extLst>
            <a:ext uri="{FF2B5EF4-FFF2-40B4-BE49-F238E27FC236}">
              <a16:creationId xmlns="" xmlns:a16="http://schemas.microsoft.com/office/drawing/2014/main" id="{04F33D01-C042-4626-8DC5-F908A50E3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4074" y="12287251"/>
          <a:ext cx="455536" cy="609398"/>
        </a:xfrm>
        <a:prstGeom prst="rect">
          <a:avLst/>
        </a:prstGeom>
      </xdr:spPr>
    </xdr:pic>
    <xdr:clientData/>
  </xdr:oneCellAnchor>
  <xdr:oneCellAnchor>
    <xdr:from>
      <xdr:col>7</xdr:col>
      <xdr:colOff>760540</xdr:colOff>
      <xdr:row>55</xdr:row>
      <xdr:rowOff>13590</xdr:rowOff>
    </xdr:from>
    <xdr:ext cx="630110" cy="614555"/>
    <xdr:pic>
      <xdr:nvPicPr>
        <xdr:cNvPr id="38" name="image135.jpeg">
          <a:extLst>
            <a:ext uri="{FF2B5EF4-FFF2-40B4-BE49-F238E27FC236}">
              <a16:creationId xmlns="" xmlns:a16="http://schemas.microsoft.com/office/drawing/2014/main" id="{7B31DEA9-A896-404D-B6E9-7CB9BB70A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8840" y="12272265"/>
          <a:ext cx="630110" cy="614555"/>
        </a:xfrm>
        <a:prstGeom prst="rect">
          <a:avLst/>
        </a:prstGeom>
      </xdr:spPr>
    </xdr:pic>
    <xdr:clientData/>
  </xdr:oneCellAnchor>
  <xdr:oneCellAnchor>
    <xdr:from>
      <xdr:col>11</xdr:col>
      <xdr:colOff>828675</xdr:colOff>
      <xdr:row>46</xdr:row>
      <xdr:rowOff>635</xdr:rowOff>
    </xdr:from>
    <xdr:ext cx="495300" cy="608555"/>
    <xdr:pic>
      <xdr:nvPicPr>
        <xdr:cNvPr id="39" name="image142.png">
          <a:extLst>
            <a:ext uri="{FF2B5EF4-FFF2-40B4-BE49-F238E27FC236}">
              <a16:creationId xmlns="" xmlns:a16="http://schemas.microsoft.com/office/drawing/2014/main" id="{8091FC50-6C56-4969-AFD7-1A0C17E44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10259060"/>
          <a:ext cx="495300" cy="608555"/>
        </a:xfrm>
        <a:prstGeom prst="rect">
          <a:avLst/>
        </a:prstGeom>
      </xdr:spPr>
    </xdr:pic>
    <xdr:clientData/>
  </xdr:oneCellAnchor>
  <xdr:oneCellAnchor>
    <xdr:from>
      <xdr:col>3</xdr:col>
      <xdr:colOff>842836</xdr:colOff>
      <xdr:row>55</xdr:row>
      <xdr:rowOff>19432</xdr:rowOff>
    </xdr:from>
    <xdr:ext cx="479740" cy="608555"/>
    <xdr:pic>
      <xdr:nvPicPr>
        <xdr:cNvPr id="40" name="image143.png">
          <a:extLst>
            <a:ext uri="{FF2B5EF4-FFF2-40B4-BE49-F238E27FC236}">
              <a16:creationId xmlns="" xmlns:a16="http://schemas.microsoft.com/office/drawing/2014/main" id="{78D9D78F-1BE8-43DE-92EF-1699AC2AB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5836" y="12278107"/>
          <a:ext cx="479740" cy="608555"/>
        </a:xfrm>
        <a:prstGeom prst="rect">
          <a:avLst/>
        </a:prstGeom>
      </xdr:spPr>
    </xdr:pic>
    <xdr:clientData/>
  </xdr:oneCellAnchor>
  <xdr:oneCellAnchor>
    <xdr:from>
      <xdr:col>3</xdr:col>
      <xdr:colOff>857251</xdr:colOff>
      <xdr:row>64</xdr:row>
      <xdr:rowOff>19050</xdr:rowOff>
    </xdr:from>
    <xdr:ext cx="457200" cy="592743"/>
    <xdr:pic>
      <xdr:nvPicPr>
        <xdr:cNvPr id="41" name="image133.jpeg">
          <a:extLst>
            <a:ext uri="{FF2B5EF4-FFF2-40B4-BE49-F238E27FC236}">
              <a16:creationId xmlns="" xmlns:a16="http://schemas.microsoft.com/office/drawing/2014/main" id="{A23601CD-2F16-45B9-917B-92DF6487A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1" y="14277975"/>
          <a:ext cx="457200" cy="592743"/>
        </a:xfrm>
        <a:prstGeom prst="rect">
          <a:avLst/>
        </a:prstGeom>
      </xdr:spPr>
    </xdr:pic>
    <xdr:clientData/>
  </xdr:oneCellAnchor>
  <xdr:oneCellAnchor>
    <xdr:from>
      <xdr:col>9</xdr:col>
      <xdr:colOff>776630</xdr:colOff>
      <xdr:row>64</xdr:row>
      <xdr:rowOff>44831</xdr:rowOff>
    </xdr:from>
    <xdr:ext cx="594969" cy="542950"/>
    <xdr:pic>
      <xdr:nvPicPr>
        <xdr:cNvPr id="42" name="image144.png">
          <a:extLst>
            <a:ext uri="{FF2B5EF4-FFF2-40B4-BE49-F238E27FC236}">
              <a16:creationId xmlns="" xmlns:a16="http://schemas.microsoft.com/office/drawing/2014/main" id="{F34F2600-BB37-4904-A019-B2A35A781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7580" y="14303756"/>
          <a:ext cx="594969" cy="542950"/>
        </a:xfrm>
        <a:prstGeom prst="rect">
          <a:avLst/>
        </a:prstGeom>
      </xdr:spPr>
    </xdr:pic>
    <xdr:clientData/>
  </xdr:oneCellAnchor>
  <xdr:oneCellAnchor>
    <xdr:from>
      <xdr:col>11</xdr:col>
      <xdr:colOff>923062</xdr:colOff>
      <xdr:row>64</xdr:row>
      <xdr:rowOff>29971</xdr:rowOff>
    </xdr:from>
    <xdr:ext cx="311206" cy="573333"/>
    <xdr:pic>
      <xdr:nvPicPr>
        <xdr:cNvPr id="43" name="image145.png">
          <a:extLst>
            <a:ext uri="{FF2B5EF4-FFF2-40B4-BE49-F238E27FC236}">
              <a16:creationId xmlns="" xmlns:a16="http://schemas.microsoft.com/office/drawing/2014/main" id="{F4A2F150-253B-45F4-B66A-104B5D55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662" y="14288896"/>
          <a:ext cx="311206" cy="573333"/>
        </a:xfrm>
        <a:prstGeom prst="rect">
          <a:avLst/>
        </a:prstGeom>
      </xdr:spPr>
    </xdr:pic>
    <xdr:clientData/>
  </xdr:oneCellAnchor>
  <xdr:oneCellAnchor>
    <xdr:from>
      <xdr:col>3</xdr:col>
      <xdr:colOff>747293</xdr:colOff>
      <xdr:row>73</xdr:row>
      <xdr:rowOff>36055</xdr:rowOff>
    </xdr:from>
    <xdr:ext cx="671932" cy="553871"/>
    <xdr:pic>
      <xdr:nvPicPr>
        <xdr:cNvPr id="44" name="image146.png">
          <a:extLst>
            <a:ext uri="{FF2B5EF4-FFF2-40B4-BE49-F238E27FC236}">
              <a16:creationId xmlns="" xmlns:a16="http://schemas.microsoft.com/office/drawing/2014/main" id="{0A6C906F-F596-4A91-B334-D45006964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0293" y="16295230"/>
          <a:ext cx="671932" cy="553871"/>
        </a:xfrm>
        <a:prstGeom prst="rect">
          <a:avLst/>
        </a:prstGeom>
      </xdr:spPr>
    </xdr:pic>
    <xdr:clientData/>
  </xdr:oneCellAnchor>
  <xdr:oneCellAnchor>
    <xdr:from>
      <xdr:col>5</xdr:col>
      <xdr:colOff>652932</xdr:colOff>
      <xdr:row>64</xdr:row>
      <xdr:rowOff>59182</xdr:rowOff>
    </xdr:from>
    <xdr:ext cx="871068" cy="532815"/>
    <xdr:pic>
      <xdr:nvPicPr>
        <xdr:cNvPr id="45" name="image147.png">
          <a:extLst>
            <a:ext uri="{FF2B5EF4-FFF2-40B4-BE49-F238E27FC236}">
              <a16:creationId xmlns="" xmlns:a16="http://schemas.microsoft.com/office/drawing/2014/main" id="{E718B455-F023-46D5-9685-B3C3777C3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82" y="14318107"/>
          <a:ext cx="871068" cy="532815"/>
        </a:xfrm>
        <a:prstGeom prst="rect">
          <a:avLst/>
        </a:prstGeom>
      </xdr:spPr>
    </xdr:pic>
    <xdr:clientData/>
  </xdr:oneCellAnchor>
  <xdr:oneCellAnchor>
    <xdr:from>
      <xdr:col>7</xdr:col>
      <xdr:colOff>907569</xdr:colOff>
      <xdr:row>64</xdr:row>
      <xdr:rowOff>32640</xdr:rowOff>
    </xdr:from>
    <xdr:ext cx="345348" cy="586486"/>
    <xdr:pic>
      <xdr:nvPicPr>
        <xdr:cNvPr id="46" name="image148.png">
          <a:extLst>
            <a:ext uri="{FF2B5EF4-FFF2-40B4-BE49-F238E27FC236}">
              <a16:creationId xmlns="" xmlns:a16="http://schemas.microsoft.com/office/drawing/2014/main" id="{D02C5DBA-4C73-4CDB-B4AA-A475A7721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5869" y="14291565"/>
          <a:ext cx="345348" cy="586486"/>
        </a:xfrm>
        <a:prstGeom prst="rect">
          <a:avLst/>
        </a:prstGeom>
      </xdr:spPr>
    </xdr:pic>
    <xdr:clientData/>
  </xdr:oneCellAnchor>
  <xdr:oneCellAnchor>
    <xdr:from>
      <xdr:col>5</xdr:col>
      <xdr:colOff>723901</xdr:colOff>
      <xdr:row>73</xdr:row>
      <xdr:rowOff>25782</xdr:rowOff>
    </xdr:from>
    <xdr:ext cx="742950" cy="579889"/>
    <xdr:pic>
      <xdr:nvPicPr>
        <xdr:cNvPr id="47" name="image149.jpeg">
          <a:extLst>
            <a:ext uri="{FF2B5EF4-FFF2-40B4-BE49-F238E27FC236}">
              <a16:creationId xmlns="" xmlns:a16="http://schemas.microsoft.com/office/drawing/2014/main" id="{FA8C92CE-C813-4A6F-912E-BE7FECA2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51" y="16284957"/>
          <a:ext cx="742950" cy="579889"/>
        </a:xfrm>
        <a:prstGeom prst="rect">
          <a:avLst/>
        </a:prstGeom>
      </xdr:spPr>
    </xdr:pic>
    <xdr:clientData/>
  </xdr:oneCellAnchor>
  <xdr:oneCellAnchor>
    <xdr:from>
      <xdr:col>7</xdr:col>
      <xdr:colOff>689724</xdr:colOff>
      <xdr:row>73</xdr:row>
      <xdr:rowOff>79630</xdr:rowOff>
    </xdr:from>
    <xdr:ext cx="759538" cy="493417"/>
    <xdr:pic>
      <xdr:nvPicPr>
        <xdr:cNvPr id="48" name="image150.png">
          <a:extLst>
            <a:ext uri="{FF2B5EF4-FFF2-40B4-BE49-F238E27FC236}">
              <a16:creationId xmlns="" xmlns:a16="http://schemas.microsoft.com/office/drawing/2014/main" id="{EC24646F-F77E-4764-B5CC-D87DA3747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024" y="16338805"/>
          <a:ext cx="759538" cy="493417"/>
        </a:xfrm>
        <a:prstGeom prst="rect">
          <a:avLst/>
        </a:prstGeom>
      </xdr:spPr>
    </xdr:pic>
    <xdr:clientData/>
  </xdr:oneCellAnchor>
  <xdr:oneCellAnchor>
    <xdr:from>
      <xdr:col>9</xdr:col>
      <xdr:colOff>855459</xdr:colOff>
      <xdr:row>73</xdr:row>
      <xdr:rowOff>28575</xdr:rowOff>
    </xdr:from>
    <xdr:ext cx="444587" cy="581025"/>
    <xdr:pic>
      <xdr:nvPicPr>
        <xdr:cNvPr id="49" name="image151.jpeg">
          <a:extLst>
            <a:ext uri="{FF2B5EF4-FFF2-40B4-BE49-F238E27FC236}">
              <a16:creationId xmlns="" xmlns:a16="http://schemas.microsoft.com/office/drawing/2014/main" id="{9235F0EF-D23D-40C2-9758-BE51EF2FE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6409" y="16287750"/>
          <a:ext cx="444587" cy="581025"/>
        </a:xfrm>
        <a:prstGeom prst="rect">
          <a:avLst/>
        </a:prstGeom>
      </xdr:spPr>
    </xdr:pic>
    <xdr:clientData/>
  </xdr:oneCellAnchor>
  <xdr:oneCellAnchor>
    <xdr:from>
      <xdr:col>11</xdr:col>
      <xdr:colOff>775958</xdr:colOff>
      <xdr:row>73</xdr:row>
      <xdr:rowOff>28322</xdr:rowOff>
    </xdr:from>
    <xdr:ext cx="590695" cy="590803"/>
    <xdr:pic>
      <xdr:nvPicPr>
        <xdr:cNvPr id="50" name="image152.jpeg">
          <a:extLst>
            <a:ext uri="{FF2B5EF4-FFF2-40B4-BE49-F238E27FC236}">
              <a16:creationId xmlns="" xmlns:a16="http://schemas.microsoft.com/office/drawing/2014/main" id="{C5AAB7C6-B905-4251-B24A-904B43DC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9558" y="16287497"/>
          <a:ext cx="590695" cy="590803"/>
        </a:xfrm>
        <a:prstGeom prst="rect">
          <a:avLst/>
        </a:prstGeom>
      </xdr:spPr>
    </xdr:pic>
    <xdr:clientData/>
  </xdr:oneCellAnchor>
  <xdr:oneCellAnchor>
    <xdr:from>
      <xdr:col>3</xdr:col>
      <xdr:colOff>698741</xdr:colOff>
      <xdr:row>82</xdr:row>
      <xdr:rowOff>20474</xdr:rowOff>
    </xdr:from>
    <xdr:ext cx="774877" cy="598651"/>
    <xdr:pic>
      <xdr:nvPicPr>
        <xdr:cNvPr id="51" name="image153.jpeg">
          <a:extLst>
            <a:ext uri="{FF2B5EF4-FFF2-40B4-BE49-F238E27FC236}">
              <a16:creationId xmlns="" xmlns:a16="http://schemas.microsoft.com/office/drawing/2014/main" id="{0DEF531C-11F5-43AB-A205-0D9C48B80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741" y="18279899"/>
          <a:ext cx="774877" cy="598651"/>
        </a:xfrm>
        <a:prstGeom prst="rect">
          <a:avLst/>
        </a:prstGeom>
      </xdr:spPr>
    </xdr:pic>
    <xdr:clientData/>
  </xdr:oneCellAnchor>
  <xdr:oneCellAnchor>
    <xdr:from>
      <xdr:col>5</xdr:col>
      <xdr:colOff>707123</xdr:colOff>
      <xdr:row>82</xdr:row>
      <xdr:rowOff>22226</xdr:rowOff>
    </xdr:from>
    <xdr:ext cx="731152" cy="579101"/>
    <xdr:pic>
      <xdr:nvPicPr>
        <xdr:cNvPr id="52" name="image154.jpeg">
          <a:extLst>
            <a:ext uri="{FF2B5EF4-FFF2-40B4-BE49-F238E27FC236}">
              <a16:creationId xmlns="" xmlns:a16="http://schemas.microsoft.com/office/drawing/2014/main" id="{A795BC44-A75F-4251-B194-8BF937E1E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2773" y="18281651"/>
          <a:ext cx="731152" cy="57910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L27"/>
  <sheetViews>
    <sheetView showGridLines="0" zoomScaleNormal="100" workbookViewId="0">
      <selection activeCell="R13" sqref="R13"/>
    </sheetView>
  </sheetViews>
  <sheetFormatPr defaultRowHeight="13.5" x14ac:dyDescent="0.2"/>
  <cols>
    <col min="1" max="1" width="0.83203125" style="2" customWidth="1"/>
    <col min="2" max="2" width="3.5" style="2" customWidth="1"/>
    <col min="3" max="3" width="15.6640625" style="2" customWidth="1"/>
    <col min="4" max="4" width="18.83203125" style="2" customWidth="1"/>
    <col min="5" max="5" width="22" style="2" customWidth="1"/>
    <col min="6" max="9" width="14.1640625" style="2" customWidth="1"/>
    <col min="10" max="10" width="1.33203125" style="2" customWidth="1"/>
    <col min="11" max="12" width="9.33203125" style="3"/>
    <col min="13" max="16384" width="9.33203125" style="2"/>
  </cols>
  <sheetData>
    <row r="2" spans="2:12" ht="35.25" customHeight="1" x14ac:dyDescent="0.25">
      <c r="B2" s="1" t="s">
        <v>478</v>
      </c>
      <c r="C2" s="1"/>
      <c r="D2" s="1"/>
      <c r="E2" s="1"/>
      <c r="F2" s="1"/>
      <c r="G2" s="1"/>
      <c r="H2" s="1"/>
      <c r="I2" s="1"/>
    </row>
    <row r="3" spans="2:12" ht="7.5" customHeight="1" x14ac:dyDescent="0.2"/>
    <row r="4" spans="2:12" ht="15.75" customHeight="1" x14ac:dyDescent="0.2">
      <c r="B4" s="4" t="s">
        <v>549</v>
      </c>
      <c r="C4" s="4"/>
      <c r="D4" s="4"/>
      <c r="E4" s="4"/>
      <c r="F4" s="4"/>
      <c r="G4" s="4"/>
      <c r="H4" s="4"/>
      <c r="I4" s="4"/>
    </row>
    <row r="5" spans="2:12" ht="2.25" customHeight="1" thickBot="1" x14ac:dyDescent="0.25">
      <c r="B5" s="5"/>
      <c r="C5" s="5"/>
      <c r="D5" s="5"/>
      <c r="E5" s="5"/>
      <c r="F5" s="5"/>
      <c r="G5" s="5"/>
      <c r="H5" s="5"/>
      <c r="I5" s="5"/>
    </row>
    <row r="6" spans="2:12" ht="15.2" customHeight="1" x14ac:dyDescent="0.2">
      <c r="C6" s="15" t="s">
        <v>550</v>
      </c>
      <c r="D6" s="16"/>
      <c r="E6" s="16"/>
      <c r="F6" s="17" t="s">
        <v>551</v>
      </c>
      <c r="G6" s="17"/>
      <c r="H6" s="17"/>
      <c r="I6" s="18"/>
      <c r="K6" s="6" t="s">
        <v>620</v>
      </c>
      <c r="L6" s="7"/>
    </row>
    <row r="7" spans="2:12" ht="15.2" customHeight="1" x14ac:dyDescent="0.2">
      <c r="C7" s="19"/>
      <c r="D7" s="20"/>
      <c r="E7" s="20"/>
      <c r="F7" s="20" t="s">
        <v>474</v>
      </c>
      <c r="G7" s="20"/>
      <c r="H7" s="20"/>
      <c r="I7" s="21" t="s">
        <v>473</v>
      </c>
      <c r="K7" s="8"/>
      <c r="L7" s="9"/>
    </row>
    <row r="8" spans="2:12" ht="15.2" customHeight="1" x14ac:dyDescent="0.2">
      <c r="C8" s="22" t="s">
        <v>552</v>
      </c>
      <c r="D8" s="23" t="s">
        <v>553</v>
      </c>
      <c r="E8" s="23" t="s">
        <v>554</v>
      </c>
      <c r="F8" s="24" t="s">
        <v>475</v>
      </c>
      <c r="G8" s="25" t="s">
        <v>476</v>
      </c>
      <c r="H8" s="25" t="s">
        <v>477</v>
      </c>
      <c r="I8" s="21"/>
      <c r="K8" s="10" t="s">
        <v>621</v>
      </c>
      <c r="L8" s="11" t="s">
        <v>622</v>
      </c>
    </row>
    <row r="9" spans="2:12" ht="15.2" customHeight="1" x14ac:dyDescent="0.2">
      <c r="C9" s="22" t="s">
        <v>592</v>
      </c>
      <c r="D9" s="26" t="s">
        <v>593</v>
      </c>
      <c r="E9" s="23">
        <f>'공장등(0p)'!F3</f>
        <v>0</v>
      </c>
      <c r="F9" s="27">
        <f>'공장등(0p)'!D3</f>
        <v>0</v>
      </c>
      <c r="G9" s="28">
        <f>'공장등(0p)'!D4</f>
        <v>0</v>
      </c>
      <c r="H9" s="28">
        <f>'공장등(0p)'!D5</f>
        <v>0</v>
      </c>
      <c r="I9" s="29">
        <f>'공장등(0p)'!D6</f>
        <v>0</v>
      </c>
      <c r="K9" s="10"/>
      <c r="L9" s="11"/>
    </row>
    <row r="10" spans="2:12" ht="15.2" customHeight="1" x14ac:dyDescent="0.2">
      <c r="C10" s="22" t="s">
        <v>555</v>
      </c>
      <c r="D10" s="30" t="s">
        <v>556</v>
      </c>
      <c r="E10" s="31">
        <f>'T5,T10,엣지(1p)'!F3</f>
        <v>0</v>
      </c>
      <c r="F10" s="31">
        <f>'T5,T10,엣지(1p)'!D3</f>
        <v>0</v>
      </c>
      <c r="G10" s="31">
        <f>'T5,T10,엣지(1p)'!D4</f>
        <v>0</v>
      </c>
      <c r="H10" s="31">
        <f>'T5,T10,엣지(1p)'!D5</f>
        <v>0</v>
      </c>
      <c r="I10" s="29">
        <f>'T5,T10,엣지(1p)'!D6</f>
        <v>0</v>
      </c>
      <c r="K10" s="10"/>
      <c r="L10" s="11"/>
    </row>
    <row r="11" spans="2:12" ht="15.2" customHeight="1" x14ac:dyDescent="0.2">
      <c r="C11" s="22" t="s">
        <v>557</v>
      </c>
      <c r="D11" s="30" t="s">
        <v>558</v>
      </c>
      <c r="E11" s="32">
        <f>'볼구,일자&amp;십자등 (2p)'!F3</f>
        <v>0</v>
      </c>
      <c r="F11" s="32">
        <f>'볼구,일자&amp;십자등 (2p)'!D3</f>
        <v>0</v>
      </c>
      <c r="G11" s="32">
        <f>'볼구,일자&amp;십자등 (2p)'!D4</f>
        <v>0</v>
      </c>
      <c r="H11" s="32">
        <f>'볼구,일자&amp;십자등 (2p)'!D5</f>
        <v>0</v>
      </c>
      <c r="I11" s="33">
        <f>'볼구,일자&amp;십자등 (2p)'!D6</f>
        <v>0</v>
      </c>
      <c r="K11" s="10"/>
      <c r="L11" s="11"/>
    </row>
    <row r="12" spans="2:12" ht="15.2" customHeight="1" x14ac:dyDescent="0.2">
      <c r="C12" s="22" t="s">
        <v>559</v>
      </c>
      <c r="D12" s="30" t="s">
        <v>560</v>
      </c>
      <c r="E12" s="32">
        <f>'다운라이트(3p)'!F3</f>
        <v>0</v>
      </c>
      <c r="F12" s="32">
        <f>'다운라이트(3p)'!D3</f>
        <v>0</v>
      </c>
      <c r="G12" s="32">
        <f>'다운라이트(3p)'!D4</f>
        <v>0</v>
      </c>
      <c r="H12" s="32">
        <f>'다운라이트(3p)'!D5</f>
        <v>0</v>
      </c>
      <c r="I12" s="33">
        <f>'다운라이트(3p)'!D6</f>
        <v>0</v>
      </c>
      <c r="K12" s="10"/>
      <c r="L12" s="11"/>
    </row>
    <row r="13" spans="2:12" ht="15.2" customHeight="1" x14ac:dyDescent="0.2">
      <c r="C13" s="22" t="s">
        <v>561</v>
      </c>
      <c r="D13" s="30" t="s">
        <v>562</v>
      </c>
      <c r="E13" s="32">
        <f>'시스템조명(4p)'!F3</f>
        <v>0</v>
      </c>
      <c r="F13" s="32">
        <f>'시스템조명(4p)'!D3</f>
        <v>0</v>
      </c>
      <c r="G13" s="32">
        <f>'시스템조명(4p)'!D4</f>
        <v>0</v>
      </c>
      <c r="H13" s="32">
        <f>'시스템조명(4p)'!D5</f>
        <v>0</v>
      </c>
      <c r="I13" s="33">
        <f>'시스템조명(4p)'!D6</f>
        <v>0</v>
      </c>
      <c r="K13" s="10"/>
      <c r="L13" s="11"/>
    </row>
    <row r="14" spans="2:12" ht="15.2" customHeight="1" x14ac:dyDescent="0.2">
      <c r="C14" s="22" t="s">
        <v>563</v>
      </c>
      <c r="D14" s="30" t="s">
        <v>564</v>
      </c>
      <c r="E14" s="32">
        <f>'펜던트(5p)'!F3</f>
        <v>0</v>
      </c>
      <c r="F14" s="32">
        <f>'펜던트(5p)'!D3</f>
        <v>0</v>
      </c>
      <c r="G14" s="32">
        <f>'펜던트(5p)'!D4</f>
        <v>0</v>
      </c>
      <c r="H14" s="32">
        <f>'펜던트(5p)'!D5</f>
        <v>0</v>
      </c>
      <c r="I14" s="33">
        <f>'펜던트(5p)'!D6</f>
        <v>0</v>
      </c>
      <c r="K14" s="10"/>
      <c r="L14" s="11"/>
    </row>
    <row r="15" spans="2:12" ht="15.2" customHeight="1" x14ac:dyDescent="0.2">
      <c r="C15" s="22" t="s">
        <v>565</v>
      </c>
      <c r="D15" s="30" t="s">
        <v>566</v>
      </c>
      <c r="E15" s="32">
        <f>'펜던트 센서등(6p)'!F3</f>
        <v>0</v>
      </c>
      <c r="F15" s="32">
        <f>'펜던트 센서등(6p)'!D3</f>
        <v>0</v>
      </c>
      <c r="G15" s="32">
        <f>'펜던트 센서등(6p)'!D4</f>
        <v>0</v>
      </c>
      <c r="H15" s="32">
        <f>'펜던트 센서등(6p)'!D5</f>
        <v>0</v>
      </c>
      <c r="I15" s="33">
        <f>'펜던트 센서등(6p)'!D6</f>
        <v>0</v>
      </c>
      <c r="K15" s="10"/>
      <c r="L15" s="11"/>
    </row>
    <row r="16" spans="2:12" ht="15.2" customHeight="1" x14ac:dyDescent="0.2">
      <c r="C16" s="22" t="s">
        <v>567</v>
      </c>
      <c r="D16" s="30" t="s">
        <v>568</v>
      </c>
      <c r="E16" s="32">
        <f>'벽등(7p)'!F3</f>
        <v>0</v>
      </c>
      <c r="F16" s="32">
        <f>'벽등(7p)'!D3</f>
        <v>0</v>
      </c>
      <c r="G16" s="32">
        <f>'벽등(7p)'!D4</f>
        <v>0</v>
      </c>
      <c r="H16" s="32">
        <f>'벽등(7p)'!D5</f>
        <v>0</v>
      </c>
      <c r="I16" s="33">
        <f>'벽등(7p)'!D6</f>
        <v>0</v>
      </c>
      <c r="K16" s="10"/>
      <c r="L16" s="11"/>
    </row>
    <row r="17" spans="3:12" ht="15.2" customHeight="1" x14ac:dyDescent="0.2">
      <c r="C17" s="22" t="s">
        <v>569</v>
      </c>
      <c r="D17" s="30" t="s">
        <v>570</v>
      </c>
      <c r="E17" s="32">
        <f>'태양광(8P)'!F3</f>
        <v>0</v>
      </c>
      <c r="F17" s="32">
        <f>'태양광(8P)'!D3</f>
        <v>0</v>
      </c>
      <c r="G17" s="32">
        <f>'태양광(8P)'!D4</f>
        <v>0</v>
      </c>
      <c r="H17" s="32">
        <f>'태양광(8P)'!D5</f>
        <v>0</v>
      </c>
      <c r="I17" s="33">
        <f>'태양광(8P)'!D6</f>
        <v>0</v>
      </c>
      <c r="K17" s="10"/>
      <c r="L17" s="11"/>
    </row>
    <row r="18" spans="3:12" ht="15.2" customHeight="1" x14ac:dyDescent="0.2">
      <c r="C18" s="22" t="s">
        <v>571</v>
      </c>
      <c r="D18" s="30" t="s">
        <v>590</v>
      </c>
      <c r="E18" s="32">
        <f>'스텐드&amp;레일 (9p)'!F3</f>
        <v>0</v>
      </c>
      <c r="F18" s="32">
        <f>'스텐드&amp;레일 (9p)'!D3</f>
        <v>0</v>
      </c>
      <c r="G18" s="32">
        <f>'스텐드&amp;레일 (9p)'!D4</f>
        <v>0</v>
      </c>
      <c r="H18" s="32">
        <f>'스텐드&amp;레일 (9p)'!D5</f>
        <v>0</v>
      </c>
      <c r="I18" s="33">
        <f>'스텐드&amp;레일 (9p)'!D6</f>
        <v>0</v>
      </c>
      <c r="K18" s="10"/>
      <c r="L18" s="11"/>
    </row>
    <row r="19" spans="3:12" ht="15.2" customHeight="1" x14ac:dyDescent="0.2">
      <c r="C19" s="22" t="s">
        <v>572</v>
      </c>
      <c r="D19" s="30" t="s">
        <v>575</v>
      </c>
      <c r="E19" s="32">
        <f>'무드등 (10p)'!F3</f>
        <v>0</v>
      </c>
      <c r="F19" s="32">
        <f>'무드등 (10p)'!D3</f>
        <v>0</v>
      </c>
      <c r="G19" s="32">
        <f>'무드등 (10p)'!D4</f>
        <v>0</v>
      </c>
      <c r="H19" s="32">
        <f>'무드등 (10p)'!D5</f>
        <v>0</v>
      </c>
      <c r="I19" s="33">
        <f>'무드등 (10p)'!D6</f>
        <v>0</v>
      </c>
      <c r="K19" s="10"/>
      <c r="L19" s="11"/>
    </row>
    <row r="20" spans="3:12" ht="15.2" customHeight="1" thickBot="1" x14ac:dyDescent="0.25">
      <c r="C20" s="22" t="s">
        <v>573</v>
      </c>
      <c r="D20" s="30" t="s">
        <v>574</v>
      </c>
      <c r="E20" s="32">
        <f>'파티라이트(11p)'!F3</f>
        <v>0</v>
      </c>
      <c r="F20" s="32">
        <f>'파티라이트(11p)'!D3</f>
        <v>0</v>
      </c>
      <c r="G20" s="32">
        <f>'파티라이트(11p)'!D4</f>
        <v>0</v>
      </c>
      <c r="H20" s="32">
        <f>'파티라이트(11p)'!D5</f>
        <v>0</v>
      </c>
      <c r="I20" s="33">
        <f>'파티라이트(11p)'!D6</f>
        <v>0</v>
      </c>
      <c r="K20" s="12"/>
      <c r="L20" s="13"/>
    </row>
    <row r="21" spans="3:12" ht="6.75" customHeight="1" x14ac:dyDescent="0.2">
      <c r="C21" s="34"/>
      <c r="D21" s="35"/>
      <c r="E21" s="36"/>
      <c r="F21" s="37"/>
      <c r="G21" s="37"/>
      <c r="H21" s="37"/>
      <c r="I21" s="38"/>
    </row>
    <row r="22" spans="3:12" ht="15.2" customHeight="1" x14ac:dyDescent="0.2">
      <c r="C22" s="39"/>
      <c r="D22" s="40"/>
      <c r="E22" s="23" t="s">
        <v>576</v>
      </c>
      <c r="F22" s="41">
        <f>SUM(F9:F20)</f>
        <v>0</v>
      </c>
      <c r="G22" s="41">
        <f>SUM(G9:G20)</f>
        <v>0</v>
      </c>
      <c r="H22" s="41">
        <f>SUM(H9:H20)</f>
        <v>0</v>
      </c>
      <c r="I22" s="42">
        <f>SUM(I9:I20)</f>
        <v>0</v>
      </c>
    </row>
    <row r="23" spans="3:12" ht="15.2" customHeight="1" x14ac:dyDescent="0.2">
      <c r="C23" s="39"/>
      <c r="D23" s="40"/>
      <c r="E23" s="23" t="s">
        <v>577</v>
      </c>
      <c r="F23" s="41">
        <f>F22*0.1</f>
        <v>0</v>
      </c>
      <c r="G23" s="41">
        <f t="shared" ref="G23:I23" si="0">G22*0.1</f>
        <v>0</v>
      </c>
      <c r="H23" s="41">
        <f t="shared" si="0"/>
        <v>0</v>
      </c>
      <c r="I23" s="42">
        <f t="shared" si="0"/>
        <v>0</v>
      </c>
    </row>
    <row r="24" spans="3:12" ht="6.75" customHeight="1" x14ac:dyDescent="0.2">
      <c r="C24" s="43"/>
      <c r="D24" s="44"/>
      <c r="E24" s="44"/>
      <c r="F24" s="44"/>
      <c r="G24" s="44"/>
      <c r="H24" s="44"/>
      <c r="I24" s="45"/>
    </row>
    <row r="25" spans="3:12" ht="15.2" customHeight="1" x14ac:dyDescent="0.2">
      <c r="C25" s="46" t="s">
        <v>578</v>
      </c>
      <c r="D25" s="47"/>
      <c r="E25" s="48" t="s">
        <v>591</v>
      </c>
      <c r="F25" s="49">
        <f>(F22+F23)*1.03</f>
        <v>0</v>
      </c>
      <c r="G25" s="49">
        <f t="shared" ref="G25:I25" si="1">(G22+G23)*1.03</f>
        <v>0</v>
      </c>
      <c r="H25" s="49">
        <f t="shared" si="1"/>
        <v>0</v>
      </c>
      <c r="I25" s="50">
        <f t="shared" si="1"/>
        <v>0</v>
      </c>
    </row>
    <row r="26" spans="3:12" ht="15.2" customHeight="1" thickBot="1" x14ac:dyDescent="0.25">
      <c r="C26" s="51"/>
      <c r="D26" s="52"/>
      <c r="E26" s="53" t="s">
        <v>579</v>
      </c>
      <c r="F26" s="54">
        <f>SUM(F22:F23)</f>
        <v>0</v>
      </c>
      <c r="G26" s="54">
        <f t="shared" ref="G26:I26" si="2">SUM(G22:G23)</f>
        <v>0</v>
      </c>
      <c r="H26" s="54">
        <f t="shared" si="2"/>
        <v>0</v>
      </c>
      <c r="I26" s="55">
        <f t="shared" si="2"/>
        <v>0</v>
      </c>
    </row>
    <row r="27" spans="3:12" x14ac:dyDescent="0.2">
      <c r="I27" s="14" t="s">
        <v>623</v>
      </c>
    </row>
  </sheetData>
  <sheetProtection password="CCA1" sheet="1" objects="1" scenarios="1"/>
  <mergeCells count="11">
    <mergeCell ref="K6:L7"/>
    <mergeCell ref="C24:I24"/>
    <mergeCell ref="C25:D26"/>
    <mergeCell ref="C21:D23"/>
    <mergeCell ref="E21:I21"/>
    <mergeCell ref="B2:I2"/>
    <mergeCell ref="B4:I4"/>
    <mergeCell ref="C6:E7"/>
    <mergeCell ref="F6:I6"/>
    <mergeCell ref="F7:H7"/>
    <mergeCell ref="I7:I8"/>
  </mergeCells>
  <phoneticPr fontId="1" type="noConversion"/>
  <pageMargins left="0.7" right="0.7" top="0.75" bottom="0.75" header="0.3" footer="0.3"/>
  <pageSetup paperSize="9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showGridLines="0" topLeftCell="A49" workbookViewId="0">
      <selection activeCell="M73" sqref="M73"/>
    </sheetView>
  </sheetViews>
  <sheetFormatPr defaultRowHeight="13.5" x14ac:dyDescent="0.2"/>
  <cols>
    <col min="1" max="1" width="0.83203125" style="298" customWidth="1"/>
    <col min="2" max="2" width="3.5" style="298" customWidth="1"/>
    <col min="3" max="15" width="18.83203125" style="298" customWidth="1"/>
    <col min="16" max="16384" width="9.33203125" style="298"/>
  </cols>
  <sheetData>
    <row r="1" spans="1:15" hidden="1" x14ac:dyDescent="0.2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</row>
    <row r="2" spans="1:15" hidden="1" x14ac:dyDescent="0.2">
      <c r="A2" s="311"/>
      <c r="B2" s="311"/>
      <c r="C2" s="89" t="s">
        <v>580</v>
      </c>
      <c r="D2" s="89" t="s">
        <v>581</v>
      </c>
      <c r="E2" s="89" t="s">
        <v>582</v>
      </c>
      <c r="F2" s="89" t="s">
        <v>583</v>
      </c>
      <c r="G2" s="311"/>
      <c r="H2" s="311"/>
      <c r="I2" s="311"/>
      <c r="J2" s="311"/>
      <c r="K2" s="311"/>
      <c r="L2" s="311"/>
      <c r="M2" s="311"/>
      <c r="N2" s="311"/>
      <c r="O2" s="311"/>
    </row>
    <row r="3" spans="1:15" hidden="1" x14ac:dyDescent="0.2">
      <c r="A3" s="311"/>
      <c r="B3" s="311"/>
      <c r="C3" s="82" t="s">
        <v>584</v>
      </c>
      <c r="D3" s="89">
        <f>(D16*E16)+(F16*G16)+(H16*I16)+(J16*K16)+(L16*M16)+(N16*O16)+(D25*E25)+(F25*G25)+(H25*I25)+(J25*K25)+(L25*M25)+(N25*O25)+(D34*E34)+(F34*G34)+(H34*I34)+(J34*K34)+(L34*M34)+(N34*O34)+(D43*E43)+(F43*G43)+(H43*I43)+(J43*K43)+(L43*M43)+(N43*O43)+(D52*E52)+(F52*G52)+(H52*I52)+(J52*K52)+(L52*M52)+(N52*O52)+(D61*E61)+(F61*G61)+(H61*I61)+(J61*K61)+(L61*M61)</f>
        <v>0</v>
      </c>
      <c r="E3" s="163">
        <f>SUM(E16,G16,I16,K16,M16,O16,E25,G25,I25,K25,M25,O25,E34,G34,I34,K34,M34,O34,E43,G43,I43,K43,M43,O43,E52,G52,I52,K52,M52,O52,E61,G61,I61,K61,M61)</f>
        <v>0</v>
      </c>
      <c r="F3" s="163">
        <f>SUM(E3:E6)</f>
        <v>0</v>
      </c>
      <c r="G3" s="311"/>
      <c r="H3" s="311"/>
      <c r="I3" s="311"/>
      <c r="J3" s="311"/>
      <c r="K3" s="311"/>
      <c r="L3" s="311"/>
      <c r="M3" s="311"/>
      <c r="N3" s="311"/>
      <c r="O3" s="311"/>
    </row>
    <row r="4" spans="1:15" hidden="1" x14ac:dyDescent="0.2">
      <c r="A4" s="311"/>
      <c r="B4" s="311"/>
      <c r="C4" s="83" t="s">
        <v>585</v>
      </c>
      <c r="D4" s="89">
        <f t="shared" ref="D4:D6" si="0">(D17*E17)+(F17*G17)+(H17*I17)+(J17*K17)+(L17*M17)+(N17*O17)+(D26*E26)+(F26*G26)+(H26*I26)+(J26*K26)+(L26*M26)+(N26*O26)+(D35*E35)+(F35*G35)+(H35*I35)+(J35*K35)+(L35*M35)+(N35*O35)+(D44*E44)+(F44*G44)+(H44*I44)+(J44*K44)+(L44*M44)+(N44*O44)+(D53*E53)+(F53*G53)+(H53*I53)+(J53*K53)+(L53*M53)+(N53*O53)+(D62*E62)+(F62*G62)+(H62*I62)+(J62*K62)+(L62*M62)</f>
        <v>0</v>
      </c>
      <c r="E4" s="163">
        <f t="shared" ref="E4:E6" si="1">SUM(E17,G17,I17,K17,M17,O17,E26,G26,I26,K26,M26,O26,E35,G35,I35,K35,M35,O35,E44,G44,I44,K44,M44,O44,E53,G53,I53,K53,M53,O53,E62,G62,I62,K62,M62)</f>
        <v>0</v>
      </c>
      <c r="F4" s="89"/>
      <c r="G4" s="311"/>
      <c r="H4" s="311"/>
      <c r="I4" s="311"/>
      <c r="J4" s="311"/>
      <c r="K4" s="311"/>
      <c r="L4" s="311"/>
      <c r="M4" s="311"/>
      <c r="N4" s="311"/>
      <c r="O4" s="311"/>
    </row>
    <row r="5" spans="1:15" hidden="1" x14ac:dyDescent="0.2">
      <c r="A5" s="311"/>
      <c r="B5" s="311"/>
      <c r="C5" s="83" t="s">
        <v>586</v>
      </c>
      <c r="D5" s="89">
        <f t="shared" si="0"/>
        <v>0</v>
      </c>
      <c r="E5" s="163">
        <f t="shared" si="1"/>
        <v>0</v>
      </c>
      <c r="F5" s="89"/>
      <c r="G5" s="311"/>
      <c r="H5" s="311"/>
      <c r="I5" s="311"/>
      <c r="J5" s="311"/>
      <c r="K5" s="311"/>
      <c r="L5" s="311"/>
      <c r="M5" s="311"/>
      <c r="N5" s="311"/>
      <c r="O5" s="311"/>
    </row>
    <row r="6" spans="1:15" hidden="1" x14ac:dyDescent="0.2">
      <c r="A6" s="311"/>
      <c r="B6" s="311"/>
      <c r="C6" s="89" t="s">
        <v>587</v>
      </c>
      <c r="D6" s="89">
        <f t="shared" si="0"/>
        <v>0</v>
      </c>
      <c r="E6" s="163">
        <f t="shared" si="1"/>
        <v>0</v>
      </c>
      <c r="F6" s="89"/>
      <c r="G6" s="311"/>
      <c r="H6" s="311"/>
      <c r="I6" s="311"/>
      <c r="J6" s="311"/>
      <c r="K6" s="311"/>
      <c r="L6" s="311"/>
      <c r="M6" s="311"/>
      <c r="N6" s="311"/>
      <c r="O6" s="311"/>
    </row>
    <row r="7" spans="1:15" ht="3" customHeight="1" thickBot="1" x14ac:dyDescent="0.25">
      <c r="A7" s="311"/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11"/>
      <c r="O7" s="311"/>
    </row>
    <row r="8" spans="1:15" ht="35.25" customHeight="1" x14ac:dyDescent="0.25">
      <c r="A8" s="311"/>
      <c r="B8" s="312" t="s">
        <v>478</v>
      </c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4"/>
    </row>
    <row r="9" spans="1:15" ht="15.75" customHeight="1" x14ac:dyDescent="0.2">
      <c r="A9" s="311"/>
      <c r="B9" s="315" t="s">
        <v>479</v>
      </c>
      <c r="C9" s="316"/>
      <c r="D9" s="316"/>
      <c r="E9" s="316"/>
      <c r="F9" s="316"/>
      <c r="G9" s="316"/>
      <c r="H9" s="316"/>
      <c r="I9" s="316"/>
      <c r="J9" s="316"/>
      <c r="K9" s="316"/>
      <c r="L9" s="316"/>
      <c r="M9" s="316"/>
      <c r="N9" s="316"/>
      <c r="O9" s="317"/>
    </row>
    <row r="10" spans="1:15" ht="15.75" customHeight="1" x14ac:dyDescent="0.2">
      <c r="A10" s="311"/>
      <c r="B10" s="318"/>
      <c r="C10" s="319"/>
      <c r="D10" s="319"/>
      <c r="E10" s="319"/>
      <c r="F10" s="319"/>
      <c r="G10" s="319"/>
      <c r="H10" s="319"/>
      <c r="I10" s="319"/>
      <c r="J10" s="319"/>
      <c r="K10" s="319"/>
      <c r="L10" s="319"/>
      <c r="M10" s="319"/>
      <c r="N10" s="319"/>
      <c r="O10" s="320"/>
    </row>
    <row r="11" spans="1:15" ht="50.1" customHeight="1" x14ac:dyDescent="0.2">
      <c r="A11" s="311"/>
      <c r="B11" s="321"/>
      <c r="C11" s="322"/>
      <c r="D11" s="323"/>
      <c r="E11" s="323"/>
      <c r="F11" s="324"/>
      <c r="G11" s="324"/>
      <c r="H11" s="324"/>
      <c r="I11" s="324"/>
      <c r="J11" s="324"/>
      <c r="K11" s="324"/>
      <c r="L11" s="324"/>
      <c r="M11" s="324"/>
      <c r="N11" s="324"/>
      <c r="O11" s="325"/>
    </row>
    <row r="12" spans="1:15" ht="13.5" customHeight="1" x14ac:dyDescent="0.2">
      <c r="A12" s="311"/>
      <c r="B12" s="326" t="s">
        <v>10</v>
      </c>
      <c r="C12" s="327"/>
      <c r="D12" s="327" t="s">
        <v>287</v>
      </c>
      <c r="E12" s="328"/>
      <c r="F12" s="327" t="s">
        <v>288</v>
      </c>
      <c r="G12" s="328"/>
      <c r="H12" s="327" t="s">
        <v>289</v>
      </c>
      <c r="I12" s="328"/>
      <c r="J12" s="327" t="s">
        <v>290</v>
      </c>
      <c r="K12" s="328"/>
      <c r="L12" s="327" t="s">
        <v>291</v>
      </c>
      <c r="M12" s="328"/>
      <c r="N12" s="327" t="s">
        <v>292</v>
      </c>
      <c r="O12" s="329"/>
    </row>
    <row r="13" spans="1:15" ht="13.5" customHeight="1" x14ac:dyDescent="0.2">
      <c r="A13" s="311"/>
      <c r="B13" s="330" t="s">
        <v>16</v>
      </c>
      <c r="C13" s="331"/>
      <c r="D13" s="331" t="s">
        <v>293</v>
      </c>
      <c r="E13" s="332"/>
      <c r="F13" s="331" t="s">
        <v>294</v>
      </c>
      <c r="G13" s="332"/>
      <c r="H13" s="331" t="s">
        <v>295</v>
      </c>
      <c r="I13" s="332"/>
      <c r="J13" s="331" t="s">
        <v>296</v>
      </c>
      <c r="K13" s="332"/>
      <c r="L13" s="331" t="s">
        <v>297</v>
      </c>
      <c r="M13" s="332"/>
      <c r="N13" s="331" t="s">
        <v>298</v>
      </c>
      <c r="O13" s="333"/>
    </row>
    <row r="14" spans="1:15" ht="13.5" customHeight="1" x14ac:dyDescent="0.2">
      <c r="A14" s="311"/>
      <c r="B14" s="326" t="s">
        <v>23</v>
      </c>
      <c r="C14" s="327"/>
      <c r="D14" s="327" t="s">
        <v>419</v>
      </c>
      <c r="E14" s="328"/>
      <c r="F14" s="327" t="s">
        <v>420</v>
      </c>
      <c r="G14" s="328"/>
      <c r="H14" s="327" t="s">
        <v>419</v>
      </c>
      <c r="I14" s="328"/>
      <c r="J14" s="327" t="s">
        <v>421</v>
      </c>
      <c r="K14" s="328"/>
      <c r="L14" s="327" t="s">
        <v>422</v>
      </c>
      <c r="M14" s="328"/>
      <c r="N14" s="327" t="s">
        <v>423</v>
      </c>
      <c r="O14" s="329"/>
    </row>
    <row r="15" spans="1:15" ht="13.5" customHeight="1" x14ac:dyDescent="0.2">
      <c r="A15" s="311"/>
      <c r="B15" s="334"/>
      <c r="C15" s="335"/>
      <c r="D15" s="336" t="s">
        <v>513</v>
      </c>
      <c r="E15" s="337" t="s">
        <v>515</v>
      </c>
      <c r="F15" s="338" t="s">
        <v>513</v>
      </c>
      <c r="G15" s="337" t="s">
        <v>515</v>
      </c>
      <c r="H15" s="338" t="s">
        <v>513</v>
      </c>
      <c r="I15" s="337" t="s">
        <v>515</v>
      </c>
      <c r="J15" s="338" t="s">
        <v>513</v>
      </c>
      <c r="K15" s="337" t="s">
        <v>515</v>
      </c>
      <c r="L15" s="338" t="s">
        <v>513</v>
      </c>
      <c r="M15" s="337" t="s">
        <v>515</v>
      </c>
      <c r="N15" s="338" t="s">
        <v>513</v>
      </c>
      <c r="O15" s="339" t="s">
        <v>515</v>
      </c>
    </row>
    <row r="16" spans="1:15" ht="13.5" customHeight="1" x14ac:dyDescent="0.2">
      <c r="B16" s="340" t="s">
        <v>474</v>
      </c>
      <c r="C16" s="341" t="s">
        <v>475</v>
      </c>
      <c r="D16" s="342">
        <v>6825</v>
      </c>
      <c r="E16" s="299"/>
      <c r="F16" s="346">
        <v>46935</v>
      </c>
      <c r="G16" s="299"/>
      <c r="H16" s="342">
        <v>6825</v>
      </c>
      <c r="I16" s="299"/>
      <c r="J16" s="342">
        <v>6510</v>
      </c>
      <c r="K16" s="299"/>
      <c r="L16" s="342">
        <v>14700</v>
      </c>
      <c r="M16" s="299"/>
      <c r="N16" s="342">
        <v>14070</v>
      </c>
      <c r="O16" s="300"/>
    </row>
    <row r="17" spans="2:15" ht="13.5" customHeight="1" x14ac:dyDescent="0.2">
      <c r="B17" s="340"/>
      <c r="C17" s="343" t="s">
        <v>476</v>
      </c>
      <c r="D17" s="342">
        <v>7113</v>
      </c>
      <c r="E17" s="299"/>
      <c r="F17" s="346">
        <v>48718</v>
      </c>
      <c r="G17" s="299"/>
      <c r="H17" s="342">
        <v>7163</v>
      </c>
      <c r="I17" s="299"/>
      <c r="J17" s="342">
        <v>6755</v>
      </c>
      <c r="K17" s="299"/>
      <c r="L17" s="342">
        <v>15250</v>
      </c>
      <c r="M17" s="299"/>
      <c r="N17" s="342">
        <v>14585</v>
      </c>
      <c r="O17" s="300"/>
    </row>
    <row r="18" spans="2:15" ht="13.5" customHeight="1" x14ac:dyDescent="0.2">
      <c r="B18" s="340"/>
      <c r="C18" s="343" t="s">
        <v>477</v>
      </c>
      <c r="D18" s="342">
        <v>7400</v>
      </c>
      <c r="E18" s="299"/>
      <c r="F18" s="346">
        <v>50500</v>
      </c>
      <c r="G18" s="299"/>
      <c r="H18" s="342">
        <v>7500</v>
      </c>
      <c r="I18" s="299"/>
      <c r="J18" s="342">
        <v>7000</v>
      </c>
      <c r="K18" s="299"/>
      <c r="L18" s="342">
        <v>15800</v>
      </c>
      <c r="M18" s="299"/>
      <c r="N18" s="342">
        <v>15100</v>
      </c>
      <c r="O18" s="300"/>
    </row>
    <row r="19" spans="2:15" ht="13.5" customHeight="1" x14ac:dyDescent="0.2">
      <c r="B19" s="344" t="s">
        <v>473</v>
      </c>
      <c r="C19" s="345"/>
      <c r="D19" s="342">
        <v>7770</v>
      </c>
      <c r="E19" s="299"/>
      <c r="F19" s="346">
        <v>53025</v>
      </c>
      <c r="G19" s="299"/>
      <c r="H19" s="342">
        <v>7875</v>
      </c>
      <c r="I19" s="299"/>
      <c r="J19" s="342">
        <v>7350</v>
      </c>
      <c r="K19" s="299"/>
      <c r="L19" s="342">
        <v>16590</v>
      </c>
      <c r="M19" s="299"/>
      <c r="N19" s="342">
        <v>15855</v>
      </c>
      <c r="O19" s="300"/>
    </row>
    <row r="20" spans="2:15" ht="50.1" customHeight="1" x14ac:dyDescent="0.2">
      <c r="B20" s="321"/>
      <c r="C20" s="322"/>
      <c r="D20" s="323"/>
      <c r="E20" s="323"/>
      <c r="F20" s="324"/>
      <c r="G20" s="324"/>
      <c r="H20" s="324"/>
      <c r="I20" s="324"/>
      <c r="J20" s="324"/>
      <c r="K20" s="324"/>
      <c r="L20" s="324"/>
      <c r="M20" s="324"/>
      <c r="N20" s="324"/>
      <c r="O20" s="325"/>
    </row>
    <row r="21" spans="2:15" ht="13.5" customHeight="1" x14ac:dyDescent="0.2">
      <c r="B21" s="326" t="s">
        <v>10</v>
      </c>
      <c r="C21" s="327"/>
      <c r="D21" s="327" t="s">
        <v>299</v>
      </c>
      <c r="E21" s="328"/>
      <c r="F21" s="327" t="s">
        <v>300</v>
      </c>
      <c r="G21" s="328"/>
      <c r="H21" s="327" t="s">
        <v>301</v>
      </c>
      <c r="I21" s="328"/>
      <c r="J21" s="327" t="s">
        <v>302</v>
      </c>
      <c r="K21" s="328"/>
      <c r="L21" s="327" t="s">
        <v>303</v>
      </c>
      <c r="M21" s="328"/>
      <c r="N21" s="327" t="s">
        <v>304</v>
      </c>
      <c r="O21" s="329"/>
    </row>
    <row r="22" spans="2:15" ht="13.5" customHeight="1" x14ac:dyDescent="0.2">
      <c r="B22" s="330" t="s">
        <v>16</v>
      </c>
      <c r="C22" s="331"/>
      <c r="D22" s="331" t="s">
        <v>539</v>
      </c>
      <c r="E22" s="332"/>
      <c r="F22" s="331" t="s">
        <v>540</v>
      </c>
      <c r="G22" s="332"/>
      <c r="H22" s="331" t="s">
        <v>541</v>
      </c>
      <c r="I22" s="332"/>
      <c r="J22" s="331" t="s">
        <v>542</v>
      </c>
      <c r="K22" s="332"/>
      <c r="L22" s="331" t="s">
        <v>543</v>
      </c>
      <c r="M22" s="332"/>
      <c r="N22" s="331" t="s">
        <v>544</v>
      </c>
      <c r="O22" s="333"/>
    </row>
    <row r="23" spans="2:15" ht="13.5" customHeight="1" x14ac:dyDescent="0.2">
      <c r="B23" s="326" t="s">
        <v>23</v>
      </c>
      <c r="C23" s="327"/>
      <c r="D23" s="327" t="s">
        <v>424</v>
      </c>
      <c r="E23" s="328"/>
      <c r="F23" s="327" t="s">
        <v>425</v>
      </c>
      <c r="G23" s="328"/>
      <c r="H23" s="327" t="s">
        <v>426</v>
      </c>
      <c r="I23" s="328"/>
      <c r="J23" s="327" t="s">
        <v>305</v>
      </c>
      <c r="K23" s="328"/>
      <c r="L23" s="327" t="s">
        <v>427</v>
      </c>
      <c r="M23" s="328"/>
      <c r="N23" s="327" t="s">
        <v>428</v>
      </c>
      <c r="O23" s="329"/>
    </row>
    <row r="24" spans="2:15" ht="13.5" customHeight="1" x14ac:dyDescent="0.2">
      <c r="B24" s="334"/>
      <c r="C24" s="335"/>
      <c r="D24" s="336" t="s">
        <v>513</v>
      </c>
      <c r="E24" s="347" t="s">
        <v>515</v>
      </c>
      <c r="F24" s="338" t="s">
        <v>513</v>
      </c>
      <c r="G24" s="347" t="s">
        <v>515</v>
      </c>
      <c r="H24" s="338" t="s">
        <v>513</v>
      </c>
      <c r="I24" s="347" t="s">
        <v>515</v>
      </c>
      <c r="J24" s="338" t="s">
        <v>513</v>
      </c>
      <c r="K24" s="347" t="s">
        <v>515</v>
      </c>
      <c r="L24" s="338" t="s">
        <v>513</v>
      </c>
      <c r="M24" s="347" t="s">
        <v>515</v>
      </c>
      <c r="N24" s="338" t="s">
        <v>513</v>
      </c>
      <c r="O24" s="348" t="s">
        <v>515</v>
      </c>
    </row>
    <row r="25" spans="2:15" ht="13.5" customHeight="1" x14ac:dyDescent="0.2">
      <c r="B25" s="340" t="s">
        <v>474</v>
      </c>
      <c r="C25" s="341" t="s">
        <v>475</v>
      </c>
      <c r="D25" s="349">
        <v>53760</v>
      </c>
      <c r="E25" s="302"/>
      <c r="F25" s="349">
        <v>53760</v>
      </c>
      <c r="G25" s="302"/>
      <c r="H25" s="349">
        <v>75915</v>
      </c>
      <c r="I25" s="302"/>
      <c r="J25" s="349">
        <v>59745</v>
      </c>
      <c r="K25" s="302"/>
      <c r="L25" s="349">
        <v>93345</v>
      </c>
      <c r="M25" s="302"/>
      <c r="N25" s="349">
        <v>181125</v>
      </c>
      <c r="O25" s="303"/>
    </row>
    <row r="26" spans="2:15" ht="13.5" customHeight="1" x14ac:dyDescent="0.2">
      <c r="B26" s="340"/>
      <c r="C26" s="343" t="s">
        <v>476</v>
      </c>
      <c r="D26" s="349">
        <v>55830</v>
      </c>
      <c r="E26" s="302"/>
      <c r="F26" s="349">
        <v>55830</v>
      </c>
      <c r="G26" s="302"/>
      <c r="H26" s="349">
        <v>78808</v>
      </c>
      <c r="I26" s="302"/>
      <c r="J26" s="349">
        <v>62023</v>
      </c>
      <c r="K26" s="302"/>
      <c r="L26" s="349">
        <v>96673</v>
      </c>
      <c r="M26" s="302"/>
      <c r="N26" s="349">
        <v>188063</v>
      </c>
      <c r="O26" s="303"/>
    </row>
    <row r="27" spans="2:15" ht="13.5" customHeight="1" x14ac:dyDescent="0.2">
      <c r="B27" s="340"/>
      <c r="C27" s="343" t="s">
        <v>477</v>
      </c>
      <c r="D27" s="349">
        <v>57900</v>
      </c>
      <c r="E27" s="302"/>
      <c r="F27" s="349">
        <v>57900</v>
      </c>
      <c r="G27" s="302"/>
      <c r="H27" s="349">
        <v>81700</v>
      </c>
      <c r="I27" s="302"/>
      <c r="J27" s="349">
        <v>64300</v>
      </c>
      <c r="K27" s="302"/>
      <c r="L27" s="349">
        <v>100000</v>
      </c>
      <c r="M27" s="302"/>
      <c r="N27" s="349">
        <v>195000</v>
      </c>
      <c r="O27" s="303"/>
    </row>
    <row r="28" spans="2:15" ht="13.5" customHeight="1" x14ac:dyDescent="0.2">
      <c r="B28" s="344" t="s">
        <v>473</v>
      </c>
      <c r="C28" s="345"/>
      <c r="D28" s="349">
        <v>60795</v>
      </c>
      <c r="E28" s="302"/>
      <c r="F28" s="349">
        <v>60795</v>
      </c>
      <c r="G28" s="302"/>
      <c r="H28" s="349">
        <v>85785</v>
      </c>
      <c r="I28" s="302"/>
      <c r="J28" s="349">
        <v>67515</v>
      </c>
      <c r="K28" s="302"/>
      <c r="L28" s="349">
        <v>105000</v>
      </c>
      <c r="M28" s="302"/>
      <c r="N28" s="349">
        <v>204750</v>
      </c>
      <c r="O28" s="303"/>
    </row>
    <row r="29" spans="2:15" ht="50.1" customHeight="1" x14ac:dyDescent="0.2">
      <c r="B29" s="321"/>
      <c r="C29" s="322"/>
      <c r="D29" s="323"/>
      <c r="E29" s="323"/>
      <c r="F29" s="324"/>
      <c r="G29" s="324"/>
      <c r="H29" s="324"/>
      <c r="I29" s="324"/>
      <c r="J29" s="324"/>
      <c r="K29" s="324"/>
      <c r="L29" s="324"/>
      <c r="M29" s="324"/>
      <c r="N29" s="324"/>
      <c r="O29" s="325"/>
    </row>
    <row r="30" spans="2:15" ht="13.5" customHeight="1" x14ac:dyDescent="0.2">
      <c r="B30" s="326" t="s">
        <v>10</v>
      </c>
      <c r="C30" s="327"/>
      <c r="D30" s="327" t="s">
        <v>306</v>
      </c>
      <c r="E30" s="328"/>
      <c r="F30" s="327" t="s">
        <v>307</v>
      </c>
      <c r="G30" s="328"/>
      <c r="H30" s="327" t="s">
        <v>308</v>
      </c>
      <c r="I30" s="328"/>
      <c r="J30" s="327" t="s">
        <v>309</v>
      </c>
      <c r="K30" s="328"/>
      <c r="L30" s="327" t="s">
        <v>310</v>
      </c>
      <c r="M30" s="328"/>
      <c r="N30" s="327" t="s">
        <v>311</v>
      </c>
      <c r="O30" s="329"/>
    </row>
    <row r="31" spans="2:15" ht="13.5" customHeight="1" x14ac:dyDescent="0.2">
      <c r="B31" s="330" t="s">
        <v>16</v>
      </c>
      <c r="C31" s="331"/>
      <c r="D31" s="331" t="s">
        <v>545</v>
      </c>
      <c r="E31" s="332"/>
      <c r="F31" s="331" t="s">
        <v>431</v>
      </c>
      <c r="G31" s="332"/>
      <c r="H31" s="331" t="s">
        <v>546</v>
      </c>
      <c r="I31" s="332"/>
      <c r="J31" s="331" t="s">
        <v>547</v>
      </c>
      <c r="K31" s="332"/>
      <c r="L31" s="331" t="s">
        <v>312</v>
      </c>
      <c r="M31" s="332"/>
      <c r="N31" s="331" t="s">
        <v>313</v>
      </c>
      <c r="O31" s="333"/>
    </row>
    <row r="32" spans="2:15" ht="13.5" customHeight="1" x14ac:dyDescent="0.2">
      <c r="B32" s="326" t="s">
        <v>23</v>
      </c>
      <c r="C32" s="327"/>
      <c r="D32" s="327" t="s">
        <v>429</v>
      </c>
      <c r="E32" s="328"/>
      <c r="F32" s="327" t="s">
        <v>424</v>
      </c>
      <c r="G32" s="328"/>
      <c r="H32" s="327" t="s">
        <v>430</v>
      </c>
      <c r="I32" s="328"/>
      <c r="J32" s="327" t="s">
        <v>432</v>
      </c>
      <c r="K32" s="328"/>
      <c r="L32" s="327" t="s">
        <v>433</v>
      </c>
      <c r="M32" s="328"/>
      <c r="N32" s="327" t="s">
        <v>428</v>
      </c>
      <c r="O32" s="329"/>
    </row>
    <row r="33" spans="2:15" ht="13.5" customHeight="1" x14ac:dyDescent="0.2">
      <c r="B33" s="334"/>
      <c r="C33" s="335"/>
      <c r="D33" s="336" t="s">
        <v>513</v>
      </c>
      <c r="E33" s="347" t="s">
        <v>515</v>
      </c>
      <c r="F33" s="338" t="s">
        <v>513</v>
      </c>
      <c r="G33" s="347" t="s">
        <v>515</v>
      </c>
      <c r="H33" s="338" t="s">
        <v>513</v>
      </c>
      <c r="I33" s="347" t="s">
        <v>515</v>
      </c>
      <c r="J33" s="338" t="s">
        <v>513</v>
      </c>
      <c r="K33" s="347" t="s">
        <v>515</v>
      </c>
      <c r="L33" s="338" t="s">
        <v>513</v>
      </c>
      <c r="M33" s="347" t="s">
        <v>515</v>
      </c>
      <c r="N33" s="338" t="s">
        <v>513</v>
      </c>
      <c r="O33" s="348" t="s">
        <v>515</v>
      </c>
    </row>
    <row r="34" spans="2:15" ht="13.5" customHeight="1" x14ac:dyDescent="0.2">
      <c r="B34" s="340" t="s">
        <v>474</v>
      </c>
      <c r="C34" s="341" t="s">
        <v>475</v>
      </c>
      <c r="D34" s="342">
        <v>220500</v>
      </c>
      <c r="E34" s="304"/>
      <c r="F34" s="346">
        <v>57750</v>
      </c>
      <c r="G34" s="304"/>
      <c r="H34" s="342">
        <v>66990</v>
      </c>
      <c r="I34" s="304"/>
      <c r="J34" s="342">
        <v>58800</v>
      </c>
      <c r="K34" s="304"/>
      <c r="L34" s="342">
        <v>95550</v>
      </c>
      <c r="M34" s="304"/>
      <c r="N34" s="342">
        <v>172200</v>
      </c>
      <c r="O34" s="305"/>
    </row>
    <row r="35" spans="2:15" ht="13.5" customHeight="1" x14ac:dyDescent="0.2">
      <c r="B35" s="340"/>
      <c r="C35" s="343" t="s">
        <v>476</v>
      </c>
      <c r="D35" s="342">
        <v>229250</v>
      </c>
      <c r="E35" s="304"/>
      <c r="F35" s="346">
        <v>56375</v>
      </c>
      <c r="G35" s="304"/>
      <c r="H35" s="342">
        <v>69545</v>
      </c>
      <c r="I35" s="304"/>
      <c r="J35" s="342">
        <v>64400</v>
      </c>
      <c r="K35" s="304"/>
      <c r="L35" s="342">
        <v>97775</v>
      </c>
      <c r="M35" s="304"/>
      <c r="N35" s="342">
        <v>176100</v>
      </c>
      <c r="O35" s="305"/>
    </row>
    <row r="36" spans="2:15" ht="13.5" customHeight="1" x14ac:dyDescent="0.2">
      <c r="B36" s="340"/>
      <c r="C36" s="343" t="s">
        <v>477</v>
      </c>
      <c r="D36" s="342">
        <v>238000</v>
      </c>
      <c r="E36" s="304"/>
      <c r="F36" s="346">
        <v>55000</v>
      </c>
      <c r="G36" s="304"/>
      <c r="H36" s="342">
        <v>72100</v>
      </c>
      <c r="I36" s="304"/>
      <c r="J36" s="342">
        <v>70000</v>
      </c>
      <c r="K36" s="304"/>
      <c r="L36" s="342">
        <v>100000</v>
      </c>
      <c r="M36" s="304"/>
      <c r="N36" s="342">
        <v>180000</v>
      </c>
      <c r="O36" s="305"/>
    </row>
    <row r="37" spans="2:15" ht="13.5" customHeight="1" x14ac:dyDescent="0.2">
      <c r="B37" s="344" t="s">
        <v>473</v>
      </c>
      <c r="C37" s="345"/>
      <c r="D37" s="342">
        <v>249900</v>
      </c>
      <c r="E37" s="304"/>
      <c r="F37" s="346">
        <v>57750</v>
      </c>
      <c r="G37" s="304"/>
      <c r="H37" s="342">
        <v>75705</v>
      </c>
      <c r="I37" s="304"/>
      <c r="J37" s="342">
        <v>73500</v>
      </c>
      <c r="K37" s="304"/>
      <c r="L37" s="342">
        <v>105000</v>
      </c>
      <c r="M37" s="304"/>
      <c r="N37" s="342">
        <v>189000</v>
      </c>
      <c r="O37" s="305"/>
    </row>
    <row r="38" spans="2:15" ht="50.1" customHeight="1" x14ac:dyDescent="0.2">
      <c r="B38" s="321"/>
      <c r="C38" s="322"/>
      <c r="D38" s="323"/>
      <c r="E38" s="323"/>
      <c r="F38" s="324"/>
      <c r="G38" s="324"/>
      <c r="H38" s="324"/>
      <c r="I38" s="324"/>
      <c r="J38" s="324"/>
      <c r="K38" s="324"/>
      <c r="L38" s="324"/>
      <c r="M38" s="324"/>
      <c r="N38" s="324"/>
      <c r="O38" s="325"/>
    </row>
    <row r="39" spans="2:15" x14ac:dyDescent="0.2">
      <c r="B39" s="326" t="s">
        <v>10</v>
      </c>
      <c r="C39" s="327"/>
      <c r="D39" s="327" t="s">
        <v>314</v>
      </c>
      <c r="E39" s="328"/>
      <c r="F39" s="327" t="s">
        <v>315</v>
      </c>
      <c r="G39" s="328"/>
      <c r="H39" s="327" t="s">
        <v>316</v>
      </c>
      <c r="I39" s="328"/>
      <c r="J39" s="327" t="s">
        <v>317</v>
      </c>
      <c r="K39" s="328"/>
      <c r="L39" s="327" t="s">
        <v>318</v>
      </c>
      <c r="M39" s="328"/>
      <c r="N39" s="327" t="s">
        <v>319</v>
      </c>
      <c r="O39" s="329"/>
    </row>
    <row r="40" spans="2:15" ht="13.5" customHeight="1" x14ac:dyDescent="0.2">
      <c r="B40" s="330" t="s">
        <v>16</v>
      </c>
      <c r="C40" s="331"/>
      <c r="D40" s="331" t="s">
        <v>320</v>
      </c>
      <c r="E40" s="332"/>
      <c r="F40" s="331" t="s">
        <v>434</v>
      </c>
      <c r="G40" s="332"/>
      <c r="H40" s="331" t="s">
        <v>321</v>
      </c>
      <c r="I40" s="332"/>
      <c r="J40" s="331" t="s">
        <v>322</v>
      </c>
      <c r="K40" s="332"/>
      <c r="L40" s="350" t="s">
        <v>436</v>
      </c>
      <c r="M40" s="351"/>
      <c r="N40" s="331" t="s">
        <v>323</v>
      </c>
      <c r="O40" s="333"/>
    </row>
    <row r="41" spans="2:15" x14ac:dyDescent="0.2">
      <c r="B41" s="352" t="s">
        <v>23</v>
      </c>
      <c r="C41" s="353"/>
      <c r="D41" s="353" t="s">
        <v>429</v>
      </c>
      <c r="E41" s="354"/>
      <c r="F41" s="353" t="s">
        <v>435</v>
      </c>
      <c r="G41" s="354"/>
      <c r="H41" s="353" t="s">
        <v>324</v>
      </c>
      <c r="I41" s="354"/>
      <c r="J41" s="353" t="s">
        <v>324</v>
      </c>
      <c r="K41" s="354"/>
      <c r="L41" s="353" t="s">
        <v>437</v>
      </c>
      <c r="M41" s="354"/>
      <c r="N41" s="353" t="s">
        <v>438</v>
      </c>
      <c r="O41" s="355"/>
    </row>
    <row r="42" spans="2:15" x14ac:dyDescent="0.2">
      <c r="B42" s="334"/>
      <c r="C42" s="335"/>
      <c r="D42" s="336" t="s">
        <v>513</v>
      </c>
      <c r="E42" s="347" t="s">
        <v>515</v>
      </c>
      <c r="F42" s="336" t="s">
        <v>513</v>
      </c>
      <c r="G42" s="347" t="s">
        <v>515</v>
      </c>
      <c r="H42" s="336" t="s">
        <v>513</v>
      </c>
      <c r="I42" s="347" t="s">
        <v>515</v>
      </c>
      <c r="J42" s="336" t="s">
        <v>513</v>
      </c>
      <c r="K42" s="347" t="s">
        <v>515</v>
      </c>
      <c r="L42" s="336" t="s">
        <v>513</v>
      </c>
      <c r="M42" s="347" t="s">
        <v>515</v>
      </c>
      <c r="N42" s="336" t="s">
        <v>513</v>
      </c>
      <c r="O42" s="348" t="s">
        <v>515</v>
      </c>
    </row>
    <row r="43" spans="2:15" x14ac:dyDescent="0.2">
      <c r="B43" s="340" t="s">
        <v>474</v>
      </c>
      <c r="C43" s="341" t="s">
        <v>475</v>
      </c>
      <c r="D43" s="349">
        <v>200550</v>
      </c>
      <c r="E43" s="302"/>
      <c r="F43" s="356">
        <v>6825</v>
      </c>
      <c r="G43" s="302"/>
      <c r="H43" s="349">
        <v>6825</v>
      </c>
      <c r="I43" s="302"/>
      <c r="J43" s="349">
        <v>6825</v>
      </c>
      <c r="K43" s="302"/>
      <c r="L43" s="349">
        <v>25200</v>
      </c>
      <c r="M43" s="302"/>
      <c r="N43" s="349">
        <v>29400</v>
      </c>
      <c r="O43" s="303"/>
    </row>
    <row r="44" spans="2:15" x14ac:dyDescent="0.2">
      <c r="B44" s="340"/>
      <c r="C44" s="343" t="s">
        <v>476</v>
      </c>
      <c r="D44" s="349">
        <v>205275</v>
      </c>
      <c r="E44" s="302"/>
      <c r="F44" s="356">
        <v>7113</v>
      </c>
      <c r="G44" s="302"/>
      <c r="H44" s="349">
        <v>7113</v>
      </c>
      <c r="I44" s="302"/>
      <c r="J44" s="349">
        <v>7113</v>
      </c>
      <c r="K44" s="302"/>
      <c r="L44" s="349">
        <v>27100</v>
      </c>
      <c r="M44" s="302"/>
      <c r="N44" s="349">
        <v>30700</v>
      </c>
      <c r="O44" s="303"/>
    </row>
    <row r="45" spans="2:15" x14ac:dyDescent="0.2">
      <c r="B45" s="340"/>
      <c r="C45" s="343" t="s">
        <v>477</v>
      </c>
      <c r="D45" s="349">
        <v>210000</v>
      </c>
      <c r="E45" s="302"/>
      <c r="F45" s="356">
        <v>7400</v>
      </c>
      <c r="G45" s="302"/>
      <c r="H45" s="349">
        <v>7400</v>
      </c>
      <c r="I45" s="302"/>
      <c r="J45" s="349">
        <v>7400</v>
      </c>
      <c r="K45" s="302"/>
      <c r="L45" s="349">
        <v>29000</v>
      </c>
      <c r="M45" s="302"/>
      <c r="N45" s="349">
        <v>32000</v>
      </c>
      <c r="O45" s="303"/>
    </row>
    <row r="46" spans="2:15" x14ac:dyDescent="0.2">
      <c r="B46" s="344" t="s">
        <v>473</v>
      </c>
      <c r="C46" s="345"/>
      <c r="D46" s="349">
        <v>220500</v>
      </c>
      <c r="E46" s="302"/>
      <c r="F46" s="356">
        <v>7770</v>
      </c>
      <c r="G46" s="302"/>
      <c r="H46" s="349">
        <v>7770</v>
      </c>
      <c r="I46" s="302"/>
      <c r="J46" s="349">
        <v>7770</v>
      </c>
      <c r="K46" s="302"/>
      <c r="L46" s="349">
        <v>30450</v>
      </c>
      <c r="M46" s="302"/>
      <c r="N46" s="349">
        <v>33600</v>
      </c>
      <c r="O46" s="303"/>
    </row>
    <row r="47" spans="2:15" ht="50.1" customHeight="1" x14ac:dyDescent="0.2">
      <c r="B47" s="321"/>
      <c r="C47" s="322"/>
      <c r="D47" s="323"/>
      <c r="E47" s="323"/>
      <c r="F47" s="324"/>
      <c r="G47" s="324"/>
      <c r="H47" s="324"/>
      <c r="I47" s="324"/>
      <c r="J47" s="324"/>
      <c r="K47" s="324"/>
      <c r="L47" s="324"/>
      <c r="M47" s="324"/>
      <c r="N47" s="324"/>
      <c r="O47" s="325"/>
    </row>
    <row r="48" spans="2:15" x14ac:dyDescent="0.2">
      <c r="B48" s="326" t="s">
        <v>10</v>
      </c>
      <c r="C48" s="327"/>
      <c r="D48" s="327" t="s">
        <v>325</v>
      </c>
      <c r="E48" s="328"/>
      <c r="F48" s="327" t="s">
        <v>326</v>
      </c>
      <c r="G48" s="328"/>
      <c r="H48" s="327" t="s">
        <v>327</v>
      </c>
      <c r="I48" s="328"/>
      <c r="J48" s="327" t="s">
        <v>328</v>
      </c>
      <c r="K48" s="328"/>
      <c r="L48" s="327" t="s">
        <v>329</v>
      </c>
      <c r="M48" s="328"/>
      <c r="N48" s="327" t="s">
        <v>330</v>
      </c>
      <c r="O48" s="329"/>
    </row>
    <row r="49" spans="2:15" ht="13.5" customHeight="1" x14ac:dyDescent="0.2">
      <c r="B49" s="330" t="s">
        <v>16</v>
      </c>
      <c r="C49" s="331"/>
      <c r="D49" s="331" t="s">
        <v>439</v>
      </c>
      <c r="E49" s="332"/>
      <c r="F49" s="331" t="s">
        <v>331</v>
      </c>
      <c r="G49" s="332"/>
      <c r="H49" s="331" t="s">
        <v>332</v>
      </c>
      <c r="I49" s="332"/>
      <c r="J49" s="331" t="s">
        <v>333</v>
      </c>
      <c r="K49" s="332"/>
      <c r="L49" s="331" t="s">
        <v>443</v>
      </c>
      <c r="M49" s="332"/>
      <c r="N49" s="331" t="s">
        <v>334</v>
      </c>
      <c r="O49" s="333"/>
    </row>
    <row r="50" spans="2:15" x14ac:dyDescent="0.2">
      <c r="B50" s="326" t="s">
        <v>23</v>
      </c>
      <c r="C50" s="327"/>
      <c r="D50" s="327" t="s">
        <v>440</v>
      </c>
      <c r="E50" s="328"/>
      <c r="F50" s="327" t="s">
        <v>441</v>
      </c>
      <c r="G50" s="328"/>
      <c r="H50" s="327"/>
      <c r="I50" s="328"/>
      <c r="J50" s="327"/>
      <c r="K50" s="328"/>
      <c r="L50" s="327" t="s">
        <v>442</v>
      </c>
      <c r="M50" s="328"/>
      <c r="N50" s="327" t="s">
        <v>444</v>
      </c>
      <c r="O50" s="329"/>
    </row>
    <row r="51" spans="2:15" x14ac:dyDescent="0.2">
      <c r="B51" s="334"/>
      <c r="C51" s="335"/>
      <c r="D51" s="336" t="s">
        <v>513</v>
      </c>
      <c r="E51" s="347" t="s">
        <v>515</v>
      </c>
      <c r="F51" s="336" t="s">
        <v>513</v>
      </c>
      <c r="G51" s="347" t="s">
        <v>515</v>
      </c>
      <c r="H51" s="336" t="s">
        <v>513</v>
      </c>
      <c r="I51" s="347" t="s">
        <v>515</v>
      </c>
      <c r="J51" s="336" t="s">
        <v>513</v>
      </c>
      <c r="K51" s="347" t="s">
        <v>515</v>
      </c>
      <c r="L51" s="336" t="s">
        <v>513</v>
      </c>
      <c r="M51" s="347" t="s">
        <v>515</v>
      </c>
      <c r="N51" s="336" t="s">
        <v>513</v>
      </c>
      <c r="O51" s="348" t="s">
        <v>515</v>
      </c>
    </row>
    <row r="52" spans="2:15" x14ac:dyDescent="0.2">
      <c r="B52" s="340" t="s">
        <v>474</v>
      </c>
      <c r="C52" s="341" t="s">
        <v>475</v>
      </c>
      <c r="D52" s="346">
        <v>29400</v>
      </c>
      <c r="E52" s="306"/>
      <c r="F52" s="342">
        <v>28350</v>
      </c>
      <c r="G52" s="306"/>
      <c r="H52" s="342">
        <v>22260</v>
      </c>
      <c r="I52" s="304"/>
      <c r="J52" s="342">
        <v>22260</v>
      </c>
      <c r="K52" s="304"/>
      <c r="L52" s="342">
        <v>26145</v>
      </c>
      <c r="M52" s="304"/>
      <c r="N52" s="342">
        <v>27930</v>
      </c>
      <c r="O52" s="305"/>
    </row>
    <row r="53" spans="2:15" x14ac:dyDescent="0.2">
      <c r="B53" s="340"/>
      <c r="C53" s="343" t="s">
        <v>476</v>
      </c>
      <c r="D53" s="346">
        <v>30200</v>
      </c>
      <c r="E53" s="306"/>
      <c r="F53" s="342">
        <v>39675</v>
      </c>
      <c r="G53" s="306"/>
      <c r="H53" s="342">
        <v>23130</v>
      </c>
      <c r="I53" s="304"/>
      <c r="J53" s="342">
        <v>23130</v>
      </c>
      <c r="K53" s="304"/>
      <c r="L53" s="342">
        <v>27123</v>
      </c>
      <c r="M53" s="304"/>
      <c r="N53" s="342">
        <v>29015</v>
      </c>
      <c r="O53" s="305"/>
    </row>
    <row r="54" spans="2:15" x14ac:dyDescent="0.2">
      <c r="B54" s="340"/>
      <c r="C54" s="343" t="s">
        <v>477</v>
      </c>
      <c r="D54" s="346">
        <v>31000</v>
      </c>
      <c r="E54" s="306"/>
      <c r="F54" s="342">
        <v>31000</v>
      </c>
      <c r="G54" s="306"/>
      <c r="H54" s="342">
        <v>24000</v>
      </c>
      <c r="I54" s="304"/>
      <c r="J54" s="342">
        <v>24000</v>
      </c>
      <c r="K54" s="304"/>
      <c r="L54" s="342">
        <v>28100</v>
      </c>
      <c r="M54" s="304"/>
      <c r="N54" s="342">
        <v>30100</v>
      </c>
      <c r="O54" s="305"/>
    </row>
    <row r="55" spans="2:15" x14ac:dyDescent="0.2">
      <c r="B55" s="344" t="s">
        <v>473</v>
      </c>
      <c r="C55" s="345"/>
      <c r="D55" s="346">
        <v>32550</v>
      </c>
      <c r="E55" s="306"/>
      <c r="F55" s="342">
        <v>32550</v>
      </c>
      <c r="G55" s="306"/>
      <c r="H55" s="342">
        <v>25200</v>
      </c>
      <c r="I55" s="304"/>
      <c r="J55" s="342">
        <v>25200</v>
      </c>
      <c r="K55" s="304"/>
      <c r="L55" s="342">
        <v>29505</v>
      </c>
      <c r="M55" s="304"/>
      <c r="N55" s="342">
        <v>31605</v>
      </c>
      <c r="O55" s="305"/>
    </row>
    <row r="56" spans="2:15" ht="50.1" customHeight="1" x14ac:dyDescent="0.2">
      <c r="B56" s="321"/>
      <c r="C56" s="322"/>
      <c r="D56" s="323"/>
      <c r="E56" s="323"/>
      <c r="F56" s="324"/>
      <c r="G56" s="324"/>
      <c r="H56" s="324"/>
      <c r="I56" s="324"/>
      <c r="J56" s="324"/>
      <c r="K56" s="324"/>
      <c r="L56" s="324"/>
      <c r="M56" s="324"/>
      <c r="N56" s="324"/>
      <c r="O56" s="325"/>
    </row>
    <row r="57" spans="2:15" x14ac:dyDescent="0.2">
      <c r="B57" s="326" t="s">
        <v>10</v>
      </c>
      <c r="C57" s="327"/>
      <c r="D57" s="327" t="s">
        <v>335</v>
      </c>
      <c r="E57" s="328"/>
      <c r="F57" s="327" t="s">
        <v>336</v>
      </c>
      <c r="G57" s="328"/>
      <c r="H57" s="327" t="s">
        <v>337</v>
      </c>
      <c r="I57" s="328"/>
      <c r="J57" s="327"/>
      <c r="K57" s="328"/>
      <c r="L57" s="327"/>
      <c r="M57" s="328"/>
      <c r="N57" s="336"/>
      <c r="O57" s="357"/>
    </row>
    <row r="58" spans="2:15" ht="13.5" customHeight="1" x14ac:dyDescent="0.2">
      <c r="B58" s="330" t="s">
        <v>16</v>
      </c>
      <c r="C58" s="331"/>
      <c r="D58" s="331" t="s">
        <v>338</v>
      </c>
      <c r="E58" s="332"/>
      <c r="F58" s="331" t="s">
        <v>339</v>
      </c>
      <c r="G58" s="332"/>
      <c r="H58" s="331" t="s">
        <v>340</v>
      </c>
      <c r="I58" s="332"/>
      <c r="J58" s="331" t="s">
        <v>341</v>
      </c>
      <c r="K58" s="332"/>
      <c r="L58" s="331" t="s">
        <v>342</v>
      </c>
      <c r="M58" s="332"/>
      <c r="N58" s="358"/>
      <c r="O58" s="359"/>
    </row>
    <row r="59" spans="2:15" x14ac:dyDescent="0.2">
      <c r="B59" s="326" t="s">
        <v>23</v>
      </c>
      <c r="C59" s="327"/>
      <c r="D59" s="327"/>
      <c r="E59" s="328"/>
      <c r="F59" s="327"/>
      <c r="G59" s="328"/>
      <c r="H59" s="327"/>
      <c r="I59" s="328"/>
      <c r="J59" s="327"/>
      <c r="K59" s="328"/>
      <c r="L59" s="327"/>
      <c r="M59" s="328"/>
      <c r="N59" s="336"/>
      <c r="O59" s="357"/>
    </row>
    <row r="60" spans="2:15" x14ac:dyDescent="0.2">
      <c r="B60" s="334"/>
      <c r="C60" s="335"/>
      <c r="D60" s="336" t="s">
        <v>513</v>
      </c>
      <c r="E60" s="347" t="s">
        <v>515</v>
      </c>
      <c r="F60" s="336" t="s">
        <v>513</v>
      </c>
      <c r="G60" s="347" t="s">
        <v>515</v>
      </c>
      <c r="H60" s="336" t="s">
        <v>513</v>
      </c>
      <c r="I60" s="347" t="s">
        <v>515</v>
      </c>
      <c r="J60" s="336" t="s">
        <v>513</v>
      </c>
      <c r="K60" s="347" t="s">
        <v>515</v>
      </c>
      <c r="L60" s="336" t="s">
        <v>513</v>
      </c>
      <c r="M60" s="347" t="s">
        <v>515</v>
      </c>
      <c r="N60" s="338"/>
      <c r="O60" s="360"/>
    </row>
    <row r="61" spans="2:15" x14ac:dyDescent="0.2">
      <c r="B61" s="340" t="s">
        <v>474</v>
      </c>
      <c r="C61" s="341" t="s">
        <v>475</v>
      </c>
      <c r="D61" s="349">
        <v>29925</v>
      </c>
      <c r="E61" s="302"/>
      <c r="F61" s="349">
        <v>49350</v>
      </c>
      <c r="G61" s="302"/>
      <c r="H61" s="349">
        <v>49350</v>
      </c>
      <c r="I61" s="302"/>
      <c r="J61" s="349">
        <v>18480</v>
      </c>
      <c r="K61" s="302"/>
      <c r="L61" s="349">
        <v>17325</v>
      </c>
      <c r="M61" s="302"/>
      <c r="N61" s="301"/>
      <c r="O61" s="307"/>
    </row>
    <row r="62" spans="2:15" x14ac:dyDescent="0.2">
      <c r="B62" s="340"/>
      <c r="C62" s="343" t="s">
        <v>476</v>
      </c>
      <c r="D62" s="349">
        <v>31063</v>
      </c>
      <c r="E62" s="302"/>
      <c r="F62" s="349">
        <v>49175</v>
      </c>
      <c r="G62" s="302"/>
      <c r="H62" s="349">
        <v>49175</v>
      </c>
      <c r="I62" s="302"/>
      <c r="J62" s="349">
        <v>18840</v>
      </c>
      <c r="K62" s="302"/>
      <c r="L62" s="349">
        <v>17663</v>
      </c>
      <c r="M62" s="302"/>
      <c r="N62" s="301"/>
      <c r="O62" s="307"/>
    </row>
    <row r="63" spans="2:15" x14ac:dyDescent="0.2">
      <c r="B63" s="340"/>
      <c r="C63" s="343" t="s">
        <v>477</v>
      </c>
      <c r="D63" s="349">
        <v>32200</v>
      </c>
      <c r="E63" s="302"/>
      <c r="F63" s="349">
        <v>49000</v>
      </c>
      <c r="G63" s="302"/>
      <c r="H63" s="349">
        <v>49000</v>
      </c>
      <c r="I63" s="302"/>
      <c r="J63" s="349">
        <v>19200</v>
      </c>
      <c r="K63" s="302"/>
      <c r="L63" s="349">
        <v>18000</v>
      </c>
      <c r="M63" s="302"/>
      <c r="N63" s="301"/>
      <c r="O63" s="307"/>
    </row>
    <row r="64" spans="2:15" ht="14.25" thickBot="1" x14ac:dyDescent="0.25">
      <c r="B64" s="361" t="s">
        <v>473</v>
      </c>
      <c r="C64" s="362"/>
      <c r="D64" s="363">
        <v>33810</v>
      </c>
      <c r="E64" s="309"/>
      <c r="F64" s="363">
        <v>51450</v>
      </c>
      <c r="G64" s="309"/>
      <c r="H64" s="363">
        <v>51450</v>
      </c>
      <c r="I64" s="309"/>
      <c r="J64" s="363">
        <v>20160</v>
      </c>
      <c r="K64" s="309"/>
      <c r="L64" s="363">
        <v>18900</v>
      </c>
      <c r="M64" s="309"/>
      <c r="N64" s="308"/>
      <c r="O64" s="310"/>
    </row>
  </sheetData>
  <sheetProtection password="CCA1" sheet="1" objects="1" scenarios="1"/>
  <mergeCells count="186">
    <mergeCell ref="B64:C64"/>
    <mergeCell ref="B10:O10"/>
    <mergeCell ref="B57:C57"/>
    <mergeCell ref="B58:C58"/>
    <mergeCell ref="B59:C59"/>
    <mergeCell ref="B60:C60"/>
    <mergeCell ref="B61:B63"/>
    <mergeCell ref="F56:G56"/>
    <mergeCell ref="H56:I56"/>
    <mergeCell ref="J56:K56"/>
    <mergeCell ref="L56:M56"/>
    <mergeCell ref="N56:O56"/>
    <mergeCell ref="B50:C50"/>
    <mergeCell ref="B51:C51"/>
    <mergeCell ref="B52:B54"/>
    <mergeCell ref="B55:C55"/>
    <mergeCell ref="B49:C49"/>
    <mergeCell ref="D56:E56"/>
    <mergeCell ref="D48:E48"/>
    <mergeCell ref="D49:E49"/>
    <mergeCell ref="D50:E50"/>
    <mergeCell ref="J57:K57"/>
    <mergeCell ref="J58:K58"/>
    <mergeCell ref="L57:M57"/>
    <mergeCell ref="L58:M58"/>
    <mergeCell ref="J48:K48"/>
    <mergeCell ref="J50:K50"/>
    <mergeCell ref="B43:B45"/>
    <mergeCell ref="B46:C46"/>
    <mergeCell ref="F47:G47"/>
    <mergeCell ref="H47:I47"/>
    <mergeCell ref="D47:E47"/>
    <mergeCell ref="J47:K47"/>
    <mergeCell ref="L47:M47"/>
    <mergeCell ref="B8:O8"/>
    <mergeCell ref="B9:O9"/>
    <mergeCell ref="F11:G11"/>
    <mergeCell ref="H11:I11"/>
    <mergeCell ref="J11:K11"/>
    <mergeCell ref="L11:M11"/>
    <mergeCell ref="N11:O11"/>
    <mergeCell ref="D11:E11"/>
    <mergeCell ref="N38:O38"/>
    <mergeCell ref="F38:G38"/>
    <mergeCell ref="H38:I38"/>
    <mergeCell ref="J38:K38"/>
    <mergeCell ref="L38:M38"/>
    <mergeCell ref="D38:E38"/>
    <mergeCell ref="B38:C38"/>
    <mergeCell ref="B12:C12"/>
    <mergeCell ref="B13:C13"/>
    <mergeCell ref="B14:C14"/>
    <mergeCell ref="B15:C15"/>
    <mergeCell ref="B16:B18"/>
    <mergeCell ref="B19:C19"/>
    <mergeCell ref="F20:G20"/>
    <mergeCell ref="H20:I20"/>
    <mergeCell ref="J20:K20"/>
    <mergeCell ref="D20:E20"/>
    <mergeCell ref="D12:E12"/>
    <mergeCell ref="D13:E13"/>
    <mergeCell ref="D14:E14"/>
    <mergeCell ref="B22:C22"/>
    <mergeCell ref="B23:C23"/>
    <mergeCell ref="B24:C24"/>
    <mergeCell ref="B20:C20"/>
    <mergeCell ref="F22:G22"/>
    <mergeCell ref="F23:G23"/>
    <mergeCell ref="H21:I21"/>
    <mergeCell ref="H22:I22"/>
    <mergeCell ref="H23:I23"/>
    <mergeCell ref="J21:K21"/>
    <mergeCell ref="J22:K22"/>
    <mergeCell ref="J23:K23"/>
    <mergeCell ref="H13:I13"/>
    <mergeCell ref="H14:I14"/>
    <mergeCell ref="J12:K12"/>
    <mergeCell ref="J13:K13"/>
    <mergeCell ref="J14:K14"/>
    <mergeCell ref="B25:B27"/>
    <mergeCell ref="B28:C28"/>
    <mergeCell ref="D21:E21"/>
    <mergeCell ref="D22:E22"/>
    <mergeCell ref="D23:E23"/>
    <mergeCell ref="N20:O20"/>
    <mergeCell ref="L20:M20"/>
    <mergeCell ref="D59:E59"/>
    <mergeCell ref="B56:C56"/>
    <mergeCell ref="B47:C47"/>
    <mergeCell ref="B37:C37"/>
    <mergeCell ref="F29:G29"/>
    <mergeCell ref="H29:I29"/>
    <mergeCell ref="J29:K29"/>
    <mergeCell ref="B30:C30"/>
    <mergeCell ref="B31:C31"/>
    <mergeCell ref="B32:C32"/>
    <mergeCell ref="B33:C33"/>
    <mergeCell ref="B34:B36"/>
    <mergeCell ref="D29:E29"/>
    <mergeCell ref="D30:E30"/>
    <mergeCell ref="D31:E31"/>
    <mergeCell ref="D32:E32"/>
    <mergeCell ref="B29:C29"/>
    <mergeCell ref="B39:C39"/>
    <mergeCell ref="B40:C40"/>
    <mergeCell ref="B41:C41"/>
    <mergeCell ref="B42:C42"/>
    <mergeCell ref="D39:E39"/>
    <mergeCell ref="D40:E40"/>
    <mergeCell ref="D41:E41"/>
    <mergeCell ref="N50:O50"/>
    <mergeCell ref="N49:O49"/>
    <mergeCell ref="N48:O48"/>
    <mergeCell ref="N41:O41"/>
    <mergeCell ref="N47:O47"/>
    <mergeCell ref="B48:C48"/>
    <mergeCell ref="B11:C11"/>
    <mergeCell ref="F57:G57"/>
    <mergeCell ref="F58:G58"/>
    <mergeCell ref="H57:I57"/>
    <mergeCell ref="H58:I58"/>
    <mergeCell ref="H48:I48"/>
    <mergeCell ref="H49:I49"/>
    <mergeCell ref="F48:G48"/>
    <mergeCell ref="F49:G49"/>
    <mergeCell ref="F50:G50"/>
    <mergeCell ref="H50:I50"/>
    <mergeCell ref="F12:G12"/>
    <mergeCell ref="F13:G13"/>
    <mergeCell ref="F14:G14"/>
    <mergeCell ref="H12:I12"/>
    <mergeCell ref="D57:E57"/>
    <mergeCell ref="D58:E58"/>
    <mergeCell ref="F30:G30"/>
    <mergeCell ref="F31:G31"/>
    <mergeCell ref="F32:G32"/>
    <mergeCell ref="H30:I30"/>
    <mergeCell ref="H31:I31"/>
    <mergeCell ref="H32:I32"/>
    <mergeCell ref="F21:G21"/>
    <mergeCell ref="L29:M29"/>
    <mergeCell ref="N29:O29"/>
    <mergeCell ref="B21:C21"/>
    <mergeCell ref="F59:G59"/>
    <mergeCell ref="H59:I59"/>
    <mergeCell ref="J59:K59"/>
    <mergeCell ref="L59:M59"/>
    <mergeCell ref="F39:G39"/>
    <mergeCell ref="F40:G40"/>
    <mergeCell ref="F41:G41"/>
    <mergeCell ref="H39:I39"/>
    <mergeCell ref="H40:I40"/>
    <mergeCell ref="H41:I41"/>
    <mergeCell ref="J39:K39"/>
    <mergeCell ref="J40:K40"/>
    <mergeCell ref="J41:K41"/>
    <mergeCell ref="L39:M39"/>
    <mergeCell ref="L40:M40"/>
    <mergeCell ref="L41:M41"/>
    <mergeCell ref="J49:K49"/>
    <mergeCell ref="L48:M48"/>
    <mergeCell ref="L49:M49"/>
    <mergeCell ref="L50:M50"/>
    <mergeCell ref="N40:O40"/>
    <mergeCell ref="J30:K30"/>
    <mergeCell ref="J31:K31"/>
    <mergeCell ref="J32:K32"/>
    <mergeCell ref="L32:M32"/>
    <mergeCell ref="L30:M30"/>
    <mergeCell ref="L31:M31"/>
    <mergeCell ref="N30:O30"/>
    <mergeCell ref="N31:O31"/>
    <mergeCell ref="N39:O39"/>
    <mergeCell ref="N32:O32"/>
    <mergeCell ref="L21:M21"/>
    <mergeCell ref="L22:M22"/>
    <mergeCell ref="L23:M23"/>
    <mergeCell ref="N21:O21"/>
    <mergeCell ref="N22:O22"/>
    <mergeCell ref="N23:O23"/>
    <mergeCell ref="L12:M12"/>
    <mergeCell ref="L13:M13"/>
    <mergeCell ref="L14:M14"/>
    <mergeCell ref="N12:O12"/>
    <mergeCell ref="N13:O13"/>
    <mergeCell ref="N14:O14"/>
  </mergeCells>
  <phoneticPr fontId="1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"/>
  <sheetViews>
    <sheetView showGridLines="0" topLeftCell="A39" zoomScaleNormal="100" workbookViewId="0">
      <selection activeCell="M61" sqref="M61"/>
    </sheetView>
  </sheetViews>
  <sheetFormatPr defaultRowHeight="13.5" x14ac:dyDescent="0.2"/>
  <cols>
    <col min="1" max="1" width="0.83203125" style="364" customWidth="1"/>
    <col min="2" max="2" width="3.5" style="364" customWidth="1"/>
    <col min="3" max="15" width="18.83203125" style="364" customWidth="1"/>
    <col min="16" max="16384" width="9.33203125" style="364"/>
  </cols>
  <sheetData>
    <row r="1" spans="1:15" hidden="1" x14ac:dyDescent="0.2">
      <c r="A1" s="380"/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</row>
    <row r="2" spans="1:15" hidden="1" x14ac:dyDescent="0.2">
      <c r="A2" s="380"/>
      <c r="B2" s="380"/>
      <c r="C2" s="89" t="s">
        <v>580</v>
      </c>
      <c r="D2" s="89" t="s">
        <v>581</v>
      </c>
      <c r="E2" s="89" t="s">
        <v>582</v>
      </c>
      <c r="F2" s="89" t="s">
        <v>583</v>
      </c>
      <c r="G2" s="380"/>
      <c r="H2" s="380"/>
      <c r="I2" s="380"/>
      <c r="J2" s="380"/>
      <c r="K2" s="380"/>
      <c r="L2" s="380"/>
      <c r="M2" s="380"/>
      <c r="N2" s="380"/>
      <c r="O2" s="380"/>
    </row>
    <row r="3" spans="1:15" hidden="1" x14ac:dyDescent="0.2">
      <c r="A3" s="380"/>
      <c r="B3" s="380"/>
      <c r="C3" s="82" t="s">
        <v>584</v>
      </c>
      <c r="D3" s="89">
        <f>(D16*E16)+(F16*G16)+(H16*I16)+(J16*K16)+(L16*M16)+(N16*O16)+(D25*E25)+(F25*G25)+(H25*I25)+(J25*K25)+(L25*M25)+(N25*O25)+(D33*E33)+(F33*G33)+(H33*I33)+(J33*K33)+(L33*M33)+(N33*O33)+(D41*E41)+(F41*G41)+(H41*I41)+(J41*K41)+(D50*E50)+(F50*G50)+(H50*I50)+(J50*K50)+(L50*M50)+(N50*O50)</f>
        <v>0</v>
      </c>
      <c r="E3" s="163">
        <f>SUM(E16,G16,I16,K16,M16,O16,E25,G25,I25,K25,M25,O25,E33,G33,I33,K33,M33,O33,E41,G41,I41,K41,E50,G50,I50,K50,M50,O50)</f>
        <v>0</v>
      </c>
      <c r="F3" s="163">
        <f>SUM(E3:E6)</f>
        <v>0</v>
      </c>
      <c r="G3" s="380"/>
      <c r="H3" s="380"/>
      <c r="I3" s="380"/>
      <c r="J3" s="380"/>
      <c r="K3" s="380"/>
      <c r="L3" s="380"/>
      <c r="M3" s="380"/>
      <c r="N3" s="380"/>
      <c r="O3" s="380"/>
    </row>
    <row r="4" spans="1:15" hidden="1" x14ac:dyDescent="0.2">
      <c r="A4" s="380"/>
      <c r="B4" s="380"/>
      <c r="C4" s="83" t="s">
        <v>585</v>
      </c>
      <c r="D4" s="89">
        <f t="shared" ref="D4:D6" si="0">(D17*E17)+(F17*G17)+(H17*I17)+(J17*K17)+(L17*M17)+(N17*O17)+(D26*E26)+(F26*G26)+(H26*I26)+(J26*K26)+(L26*M26)+(N26*O26)+(D34*E34)+(F34*G34)+(H34*I34)+(J34*K34)+(L34*M34)+(N34*O34)+(D42*E42)+(F42*G42)+(H42*I42)+(J42*K42)+(D51*E51)+(F51*G51)+(H51*I51)+(J51*K51)+(L51*M51)+(N51*O51)</f>
        <v>0</v>
      </c>
      <c r="E4" s="163">
        <f t="shared" ref="E4:E6" si="1">SUM(E17,G17,I17,K17,M17,O17,E26,G26,I26,K26,M26,O26,E34,G34,I34,K34,M34,O34,E42,G42,I42,K42,E51,G51,I51,K51,M51,O51)</f>
        <v>0</v>
      </c>
      <c r="F4" s="89"/>
      <c r="G4" s="380"/>
      <c r="H4" s="380"/>
      <c r="I4" s="380"/>
      <c r="J4" s="380"/>
      <c r="K4" s="380"/>
      <c r="L4" s="380"/>
      <c r="M4" s="380"/>
      <c r="N4" s="380"/>
      <c r="O4" s="380"/>
    </row>
    <row r="5" spans="1:15" hidden="1" x14ac:dyDescent="0.2">
      <c r="A5" s="380"/>
      <c r="B5" s="380"/>
      <c r="C5" s="83" t="s">
        <v>586</v>
      </c>
      <c r="D5" s="89">
        <f t="shared" si="0"/>
        <v>0</v>
      </c>
      <c r="E5" s="163">
        <f t="shared" si="1"/>
        <v>0</v>
      </c>
      <c r="F5" s="89"/>
      <c r="G5" s="380"/>
      <c r="H5" s="380"/>
      <c r="I5" s="380"/>
      <c r="J5" s="380"/>
      <c r="K5" s="380"/>
      <c r="L5" s="380"/>
      <c r="M5" s="380"/>
      <c r="N5" s="380"/>
      <c r="O5" s="380"/>
    </row>
    <row r="6" spans="1:15" hidden="1" x14ac:dyDescent="0.2">
      <c r="A6" s="380"/>
      <c r="B6" s="380"/>
      <c r="C6" s="89" t="s">
        <v>587</v>
      </c>
      <c r="D6" s="89">
        <f t="shared" si="0"/>
        <v>0</v>
      </c>
      <c r="E6" s="163">
        <f t="shared" si="1"/>
        <v>0</v>
      </c>
      <c r="F6" s="89"/>
      <c r="G6" s="380"/>
      <c r="H6" s="380"/>
      <c r="I6" s="380"/>
      <c r="J6" s="380"/>
      <c r="K6" s="380"/>
      <c r="L6" s="380"/>
      <c r="M6" s="380"/>
      <c r="N6" s="380"/>
      <c r="O6" s="380"/>
    </row>
    <row r="7" spans="1:15" ht="3" customHeight="1" thickBot="1" x14ac:dyDescent="0.25">
      <c r="A7" s="380"/>
      <c r="B7" s="380"/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0"/>
    </row>
    <row r="8" spans="1:15" ht="35.25" customHeight="1" x14ac:dyDescent="0.25">
      <c r="A8" s="380"/>
      <c r="B8" s="381" t="s">
        <v>478</v>
      </c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382"/>
      <c r="N8" s="382"/>
      <c r="O8" s="383"/>
    </row>
    <row r="9" spans="1:15" ht="15.75" customHeight="1" x14ac:dyDescent="0.2">
      <c r="A9" s="380"/>
      <c r="B9" s="384" t="s">
        <v>479</v>
      </c>
      <c r="C9" s="385"/>
      <c r="D9" s="385"/>
      <c r="E9" s="385"/>
      <c r="F9" s="385"/>
      <c r="G9" s="385"/>
      <c r="H9" s="385"/>
      <c r="I9" s="385"/>
      <c r="J9" s="385"/>
      <c r="K9" s="385"/>
      <c r="L9" s="385"/>
      <c r="M9" s="385"/>
      <c r="N9" s="385"/>
      <c r="O9" s="386"/>
    </row>
    <row r="10" spans="1:15" ht="15.75" customHeight="1" x14ac:dyDescent="0.2">
      <c r="A10" s="380"/>
      <c r="B10" s="387"/>
      <c r="C10" s="388"/>
      <c r="D10" s="388"/>
      <c r="E10" s="388"/>
      <c r="F10" s="388"/>
      <c r="G10" s="388"/>
      <c r="H10" s="388"/>
      <c r="I10" s="388"/>
      <c r="J10" s="388"/>
      <c r="K10" s="388"/>
      <c r="L10" s="388"/>
      <c r="M10" s="388"/>
      <c r="N10" s="388"/>
      <c r="O10" s="389"/>
    </row>
    <row r="11" spans="1:15" ht="50.1" customHeight="1" x14ac:dyDescent="0.2">
      <c r="A11" s="380"/>
      <c r="B11" s="390"/>
      <c r="C11" s="391"/>
      <c r="D11" s="392"/>
      <c r="E11" s="393"/>
      <c r="F11" s="394"/>
      <c r="G11" s="394"/>
      <c r="H11" s="394"/>
      <c r="I11" s="394"/>
      <c r="J11" s="394"/>
      <c r="K11" s="394"/>
      <c r="L11" s="394"/>
      <c r="M11" s="394"/>
      <c r="N11" s="394"/>
      <c r="O11" s="395"/>
    </row>
    <row r="12" spans="1:15" ht="13.5" customHeight="1" x14ac:dyDescent="0.2">
      <c r="A12" s="380"/>
      <c r="B12" s="396" t="s">
        <v>10</v>
      </c>
      <c r="C12" s="394"/>
      <c r="D12" s="397" t="s">
        <v>343</v>
      </c>
      <c r="E12" s="398"/>
      <c r="F12" s="399" t="s">
        <v>344</v>
      </c>
      <c r="G12" s="398"/>
      <c r="H12" s="399"/>
      <c r="I12" s="398"/>
      <c r="J12" s="399"/>
      <c r="K12" s="398"/>
      <c r="L12" s="399"/>
      <c r="M12" s="398"/>
      <c r="N12" s="399"/>
      <c r="O12" s="400"/>
    </row>
    <row r="13" spans="1:15" ht="13.5" customHeight="1" x14ac:dyDescent="0.2">
      <c r="A13" s="380"/>
      <c r="B13" s="401" t="s">
        <v>16</v>
      </c>
      <c r="C13" s="402"/>
      <c r="D13" s="403" t="s">
        <v>345</v>
      </c>
      <c r="E13" s="404"/>
      <c r="F13" s="405" t="s">
        <v>346</v>
      </c>
      <c r="G13" s="404"/>
      <c r="H13" s="405" t="s">
        <v>472</v>
      </c>
      <c r="I13" s="404"/>
      <c r="J13" s="405" t="s">
        <v>347</v>
      </c>
      <c r="K13" s="404"/>
      <c r="L13" s="405" t="s">
        <v>348</v>
      </c>
      <c r="M13" s="404"/>
      <c r="N13" s="405" t="s">
        <v>349</v>
      </c>
      <c r="O13" s="406"/>
    </row>
    <row r="14" spans="1:15" ht="13.5" customHeight="1" x14ac:dyDescent="0.2">
      <c r="A14" s="380"/>
      <c r="B14" s="396" t="s">
        <v>23</v>
      </c>
      <c r="C14" s="394"/>
      <c r="D14" s="399" t="s">
        <v>446</v>
      </c>
      <c r="E14" s="398"/>
      <c r="F14" s="399" t="s">
        <v>447</v>
      </c>
      <c r="G14" s="398"/>
      <c r="H14" s="399" t="s">
        <v>350</v>
      </c>
      <c r="I14" s="398"/>
      <c r="J14" s="399" t="s">
        <v>351</v>
      </c>
      <c r="K14" s="398"/>
      <c r="L14" s="399" t="s">
        <v>352</v>
      </c>
      <c r="M14" s="398"/>
      <c r="N14" s="399" t="s">
        <v>352</v>
      </c>
      <c r="O14" s="400"/>
    </row>
    <row r="15" spans="1:15" ht="13.5" customHeight="1" x14ac:dyDescent="0.2">
      <c r="A15" s="380"/>
      <c r="B15" s="390"/>
      <c r="C15" s="391"/>
      <c r="D15" s="407" t="s">
        <v>513</v>
      </c>
      <c r="E15" s="408" t="s">
        <v>515</v>
      </c>
      <c r="F15" s="409" t="s">
        <v>513</v>
      </c>
      <c r="G15" s="408" t="s">
        <v>515</v>
      </c>
      <c r="H15" s="409" t="s">
        <v>513</v>
      </c>
      <c r="I15" s="408" t="s">
        <v>515</v>
      </c>
      <c r="J15" s="409" t="s">
        <v>513</v>
      </c>
      <c r="K15" s="408" t="s">
        <v>515</v>
      </c>
      <c r="L15" s="409" t="s">
        <v>513</v>
      </c>
      <c r="M15" s="408" t="s">
        <v>515</v>
      </c>
      <c r="N15" s="409" t="s">
        <v>513</v>
      </c>
      <c r="O15" s="410" t="s">
        <v>515</v>
      </c>
    </row>
    <row r="16" spans="1:15" ht="13.5" customHeight="1" x14ac:dyDescent="0.2">
      <c r="B16" s="411" t="s">
        <v>474</v>
      </c>
      <c r="C16" s="412" t="s">
        <v>475</v>
      </c>
      <c r="D16" s="413">
        <v>52500</v>
      </c>
      <c r="E16" s="365"/>
      <c r="F16" s="417">
        <v>8400</v>
      </c>
      <c r="G16" s="366"/>
      <c r="H16" s="417">
        <v>15750</v>
      </c>
      <c r="I16" s="365"/>
      <c r="J16" s="417">
        <v>31500</v>
      </c>
      <c r="K16" s="365"/>
      <c r="L16" s="417">
        <v>15750</v>
      </c>
      <c r="M16" s="365"/>
      <c r="N16" s="417">
        <v>15750</v>
      </c>
      <c r="O16" s="367"/>
    </row>
    <row r="17" spans="1:15" ht="13.5" customHeight="1" x14ac:dyDescent="0.2">
      <c r="B17" s="411"/>
      <c r="C17" s="414" t="s">
        <v>476</v>
      </c>
      <c r="D17" s="413">
        <v>55750</v>
      </c>
      <c r="E17" s="365"/>
      <c r="F17" s="417">
        <v>85500</v>
      </c>
      <c r="G17" s="366"/>
      <c r="H17" s="417">
        <v>17625</v>
      </c>
      <c r="I17" s="365"/>
      <c r="J17" s="417">
        <v>35250</v>
      </c>
      <c r="K17" s="365"/>
      <c r="L17" s="417">
        <v>17625</v>
      </c>
      <c r="M17" s="365"/>
      <c r="N17" s="417">
        <v>17625</v>
      </c>
      <c r="O17" s="367"/>
    </row>
    <row r="18" spans="1:15" ht="13.5" customHeight="1" x14ac:dyDescent="0.2">
      <c r="B18" s="411"/>
      <c r="C18" s="414" t="s">
        <v>477</v>
      </c>
      <c r="D18" s="413">
        <v>59000</v>
      </c>
      <c r="E18" s="365"/>
      <c r="F18" s="417">
        <v>87000</v>
      </c>
      <c r="G18" s="366"/>
      <c r="H18" s="417">
        <v>19500</v>
      </c>
      <c r="I18" s="365"/>
      <c r="J18" s="417">
        <v>39000</v>
      </c>
      <c r="K18" s="365"/>
      <c r="L18" s="417">
        <v>19500</v>
      </c>
      <c r="M18" s="365"/>
      <c r="N18" s="417">
        <v>19500</v>
      </c>
      <c r="O18" s="367"/>
    </row>
    <row r="19" spans="1:15" ht="13.5" customHeight="1" x14ac:dyDescent="0.2">
      <c r="B19" s="415" t="s">
        <v>473</v>
      </c>
      <c r="C19" s="416"/>
      <c r="D19" s="413">
        <v>61950</v>
      </c>
      <c r="E19" s="365"/>
      <c r="F19" s="417">
        <v>91350</v>
      </c>
      <c r="G19" s="366"/>
      <c r="H19" s="417">
        <v>20475</v>
      </c>
      <c r="I19" s="365"/>
      <c r="J19" s="417">
        <v>40950</v>
      </c>
      <c r="K19" s="365"/>
      <c r="L19" s="417">
        <v>20475</v>
      </c>
      <c r="M19" s="365"/>
      <c r="N19" s="417">
        <v>20475</v>
      </c>
      <c r="O19" s="367"/>
    </row>
    <row r="20" spans="1:15" ht="50.1" customHeight="1" x14ac:dyDescent="0.2">
      <c r="B20" s="390"/>
      <c r="C20" s="391"/>
      <c r="D20" s="392"/>
      <c r="E20" s="393"/>
      <c r="F20" s="394"/>
      <c r="G20" s="394"/>
      <c r="H20" s="394"/>
      <c r="I20" s="394"/>
      <c r="J20" s="394"/>
      <c r="K20" s="394"/>
      <c r="L20" s="394"/>
      <c r="M20" s="394"/>
      <c r="N20" s="394"/>
      <c r="O20" s="395"/>
    </row>
    <row r="21" spans="1:15" ht="13.5" customHeight="1" x14ac:dyDescent="0.2">
      <c r="B21" s="396" t="s">
        <v>10</v>
      </c>
      <c r="C21" s="394"/>
      <c r="D21" s="399"/>
      <c r="E21" s="398"/>
      <c r="F21" s="399"/>
      <c r="G21" s="398"/>
      <c r="H21" s="399"/>
      <c r="I21" s="398"/>
      <c r="J21" s="399" t="s">
        <v>353</v>
      </c>
      <c r="K21" s="398"/>
      <c r="L21" s="399" t="s">
        <v>354</v>
      </c>
      <c r="M21" s="398"/>
      <c r="N21" s="399" t="s">
        <v>355</v>
      </c>
      <c r="O21" s="400"/>
    </row>
    <row r="22" spans="1:15" ht="13.5" customHeight="1" x14ac:dyDescent="0.2">
      <c r="B22" s="401" t="s">
        <v>16</v>
      </c>
      <c r="C22" s="402"/>
      <c r="D22" s="405" t="s">
        <v>356</v>
      </c>
      <c r="E22" s="404"/>
      <c r="F22" s="405" t="s">
        <v>357</v>
      </c>
      <c r="G22" s="404"/>
      <c r="H22" s="405" t="s">
        <v>358</v>
      </c>
      <c r="I22" s="404"/>
      <c r="J22" s="405" t="s">
        <v>359</v>
      </c>
      <c r="K22" s="404"/>
      <c r="L22" s="405" t="s">
        <v>360</v>
      </c>
      <c r="M22" s="404"/>
      <c r="N22" s="405" t="s">
        <v>361</v>
      </c>
      <c r="O22" s="406"/>
    </row>
    <row r="23" spans="1:15" ht="13.5" customHeight="1" x14ac:dyDescent="0.2">
      <c r="B23" s="396" t="s">
        <v>23</v>
      </c>
      <c r="C23" s="394"/>
      <c r="D23" s="399" t="s">
        <v>362</v>
      </c>
      <c r="E23" s="398"/>
      <c r="F23" s="399" t="s">
        <v>363</v>
      </c>
      <c r="G23" s="398"/>
      <c r="H23" s="399" t="s">
        <v>364</v>
      </c>
      <c r="I23" s="398"/>
      <c r="J23" s="399" t="s">
        <v>445</v>
      </c>
      <c r="K23" s="398"/>
      <c r="L23" s="399" t="s">
        <v>448</v>
      </c>
      <c r="M23" s="398"/>
      <c r="N23" s="399"/>
      <c r="O23" s="400"/>
    </row>
    <row r="24" spans="1:15" ht="13.5" customHeight="1" x14ac:dyDescent="0.2">
      <c r="B24" s="390"/>
      <c r="C24" s="391"/>
      <c r="D24" s="407" t="s">
        <v>513</v>
      </c>
      <c r="E24" s="408" t="s">
        <v>515</v>
      </c>
      <c r="F24" s="409" t="s">
        <v>513</v>
      </c>
      <c r="G24" s="408" t="s">
        <v>515</v>
      </c>
      <c r="H24" s="409" t="s">
        <v>513</v>
      </c>
      <c r="I24" s="408" t="s">
        <v>515</v>
      </c>
      <c r="J24" s="409" t="s">
        <v>513</v>
      </c>
      <c r="K24" s="408" t="s">
        <v>515</v>
      </c>
      <c r="L24" s="409" t="s">
        <v>513</v>
      </c>
      <c r="M24" s="408" t="s">
        <v>515</v>
      </c>
      <c r="N24" s="409" t="s">
        <v>513</v>
      </c>
      <c r="O24" s="410" t="s">
        <v>515</v>
      </c>
    </row>
    <row r="25" spans="1:15" ht="13.5" customHeight="1" x14ac:dyDescent="0.2">
      <c r="B25" s="411" t="s">
        <v>474</v>
      </c>
      <c r="C25" s="412" t="s">
        <v>475</v>
      </c>
      <c r="D25" s="413">
        <v>7350</v>
      </c>
      <c r="E25" s="365"/>
      <c r="F25" s="418">
        <v>10500</v>
      </c>
      <c r="G25" s="365"/>
      <c r="H25" s="417">
        <v>15750</v>
      </c>
      <c r="I25" s="365"/>
      <c r="J25" s="417">
        <v>85050</v>
      </c>
      <c r="K25" s="365"/>
      <c r="L25" s="417">
        <v>115500</v>
      </c>
      <c r="M25" s="365"/>
      <c r="N25" s="417">
        <v>2415</v>
      </c>
      <c r="O25" s="368"/>
    </row>
    <row r="26" spans="1:15" ht="13.5" customHeight="1" x14ac:dyDescent="0.2">
      <c r="B26" s="411"/>
      <c r="C26" s="414" t="s">
        <v>476</v>
      </c>
      <c r="D26" s="413">
        <v>8225</v>
      </c>
      <c r="E26" s="365"/>
      <c r="F26" s="418">
        <v>11750</v>
      </c>
      <c r="G26" s="365"/>
      <c r="H26" s="417">
        <v>17625</v>
      </c>
      <c r="I26" s="365"/>
      <c r="J26" s="417">
        <v>87025</v>
      </c>
      <c r="K26" s="365"/>
      <c r="L26" s="417">
        <v>125250</v>
      </c>
      <c r="M26" s="365"/>
      <c r="N26" s="417">
        <v>2458</v>
      </c>
      <c r="O26" s="367"/>
    </row>
    <row r="27" spans="1:15" ht="13.5" customHeight="1" x14ac:dyDescent="0.2">
      <c r="B27" s="411"/>
      <c r="C27" s="414" t="s">
        <v>477</v>
      </c>
      <c r="D27" s="413">
        <v>9100</v>
      </c>
      <c r="E27" s="365"/>
      <c r="F27" s="418">
        <v>13000</v>
      </c>
      <c r="G27" s="365"/>
      <c r="H27" s="417">
        <v>19500</v>
      </c>
      <c r="I27" s="365"/>
      <c r="J27" s="417">
        <v>89000</v>
      </c>
      <c r="K27" s="365"/>
      <c r="L27" s="417">
        <v>135000</v>
      </c>
      <c r="M27" s="365"/>
      <c r="N27" s="417">
        <v>2500</v>
      </c>
      <c r="O27" s="367"/>
    </row>
    <row r="28" spans="1:15" ht="13.5" customHeight="1" x14ac:dyDescent="0.2">
      <c r="B28" s="415" t="s">
        <v>473</v>
      </c>
      <c r="C28" s="416"/>
      <c r="D28" s="413">
        <v>9555</v>
      </c>
      <c r="E28" s="365"/>
      <c r="F28" s="418">
        <v>13650</v>
      </c>
      <c r="G28" s="365"/>
      <c r="H28" s="417">
        <v>20475</v>
      </c>
      <c r="I28" s="365"/>
      <c r="J28" s="417">
        <v>93450</v>
      </c>
      <c r="K28" s="365"/>
      <c r="L28" s="417">
        <v>141750</v>
      </c>
      <c r="M28" s="365"/>
      <c r="N28" s="417">
        <v>2625</v>
      </c>
      <c r="O28" s="367"/>
    </row>
    <row r="29" spans="1:15" ht="50.1" customHeight="1" x14ac:dyDescent="0.2">
      <c r="A29" s="380"/>
      <c r="B29" s="390"/>
      <c r="C29" s="391"/>
      <c r="D29" s="392"/>
      <c r="E29" s="393"/>
      <c r="F29" s="394"/>
      <c r="G29" s="394"/>
      <c r="H29" s="394"/>
      <c r="I29" s="394"/>
      <c r="J29" s="394"/>
      <c r="K29" s="394"/>
      <c r="L29" s="394"/>
      <c r="M29" s="394"/>
      <c r="N29" s="394"/>
      <c r="O29" s="395"/>
    </row>
    <row r="30" spans="1:15" ht="13.5" customHeight="1" x14ac:dyDescent="0.2">
      <c r="A30" s="380"/>
      <c r="B30" s="396" t="s">
        <v>10</v>
      </c>
      <c r="C30" s="394"/>
      <c r="D30" s="399" t="s">
        <v>365</v>
      </c>
      <c r="E30" s="398"/>
      <c r="F30" s="394"/>
      <c r="G30" s="394"/>
      <c r="H30" s="394"/>
      <c r="I30" s="394"/>
      <c r="J30" s="394"/>
      <c r="K30" s="394"/>
      <c r="L30" s="394"/>
      <c r="M30" s="394"/>
      <c r="N30" s="394"/>
      <c r="O30" s="395"/>
    </row>
    <row r="31" spans="1:15" ht="13.5" customHeight="1" x14ac:dyDescent="0.2">
      <c r="A31" s="380"/>
      <c r="B31" s="401" t="s">
        <v>16</v>
      </c>
      <c r="C31" s="402"/>
      <c r="D31" s="419" t="s">
        <v>366</v>
      </c>
      <c r="E31" s="420"/>
      <c r="F31" s="402" t="s">
        <v>533</v>
      </c>
      <c r="G31" s="402"/>
      <c r="H31" s="402" t="s">
        <v>367</v>
      </c>
      <c r="I31" s="402"/>
      <c r="J31" s="402" t="s">
        <v>368</v>
      </c>
      <c r="K31" s="402"/>
      <c r="L31" s="402" t="s">
        <v>369</v>
      </c>
      <c r="M31" s="402"/>
      <c r="N31" s="402" t="s">
        <v>370</v>
      </c>
      <c r="O31" s="421"/>
    </row>
    <row r="32" spans="1:15" ht="13.5" customHeight="1" x14ac:dyDescent="0.2">
      <c r="A32" s="380"/>
      <c r="B32" s="396"/>
      <c r="C32" s="394"/>
      <c r="D32" s="407" t="s">
        <v>513</v>
      </c>
      <c r="E32" s="408" t="s">
        <v>515</v>
      </c>
      <c r="F32" s="409" t="s">
        <v>513</v>
      </c>
      <c r="G32" s="408" t="s">
        <v>515</v>
      </c>
      <c r="H32" s="409" t="s">
        <v>513</v>
      </c>
      <c r="I32" s="408" t="s">
        <v>515</v>
      </c>
      <c r="J32" s="409" t="s">
        <v>513</v>
      </c>
      <c r="K32" s="408" t="s">
        <v>515</v>
      </c>
      <c r="L32" s="409" t="s">
        <v>513</v>
      </c>
      <c r="M32" s="408" t="s">
        <v>515</v>
      </c>
      <c r="N32" s="409" t="s">
        <v>513</v>
      </c>
      <c r="O32" s="410" t="s">
        <v>515</v>
      </c>
    </row>
    <row r="33" spans="2:15" ht="13.5" customHeight="1" x14ac:dyDescent="0.2">
      <c r="B33" s="411" t="s">
        <v>474</v>
      </c>
      <c r="C33" s="412" t="s">
        <v>475</v>
      </c>
      <c r="D33" s="422">
        <v>2415</v>
      </c>
      <c r="E33" s="369"/>
      <c r="F33" s="424">
        <v>5250</v>
      </c>
      <c r="G33" s="370"/>
      <c r="H33" s="425">
        <v>5775</v>
      </c>
      <c r="I33" s="369"/>
      <c r="J33" s="425">
        <v>5775</v>
      </c>
      <c r="K33" s="369"/>
      <c r="L33" s="425">
        <v>5565</v>
      </c>
      <c r="M33" s="369"/>
      <c r="N33" s="425">
        <v>5565</v>
      </c>
      <c r="O33" s="371"/>
    </row>
    <row r="34" spans="2:15" ht="13.5" customHeight="1" x14ac:dyDescent="0.2">
      <c r="B34" s="411"/>
      <c r="C34" s="414" t="s">
        <v>476</v>
      </c>
      <c r="D34" s="422">
        <v>2458</v>
      </c>
      <c r="E34" s="369"/>
      <c r="F34" s="424">
        <v>5325</v>
      </c>
      <c r="G34" s="370"/>
      <c r="H34" s="425">
        <v>5888</v>
      </c>
      <c r="I34" s="369"/>
      <c r="J34" s="425">
        <v>5888</v>
      </c>
      <c r="K34" s="369"/>
      <c r="L34" s="425">
        <v>5683</v>
      </c>
      <c r="M34" s="369"/>
      <c r="N34" s="425">
        <v>5683</v>
      </c>
      <c r="O34" s="371"/>
    </row>
    <row r="35" spans="2:15" ht="13.5" customHeight="1" x14ac:dyDescent="0.2">
      <c r="B35" s="411"/>
      <c r="C35" s="414" t="s">
        <v>477</v>
      </c>
      <c r="D35" s="422">
        <v>2500</v>
      </c>
      <c r="E35" s="369"/>
      <c r="F35" s="424">
        <v>5400</v>
      </c>
      <c r="G35" s="370"/>
      <c r="H35" s="425">
        <v>6000</v>
      </c>
      <c r="I35" s="369"/>
      <c r="J35" s="425">
        <v>6000</v>
      </c>
      <c r="K35" s="369"/>
      <c r="L35" s="425">
        <v>5800</v>
      </c>
      <c r="M35" s="369"/>
      <c r="N35" s="425">
        <v>5800</v>
      </c>
      <c r="O35" s="371"/>
    </row>
    <row r="36" spans="2:15" ht="13.5" customHeight="1" x14ac:dyDescent="0.2">
      <c r="B36" s="415" t="s">
        <v>473</v>
      </c>
      <c r="C36" s="416"/>
      <c r="D36" s="423">
        <v>2625</v>
      </c>
      <c r="E36" s="372"/>
      <c r="F36" s="424">
        <v>5670</v>
      </c>
      <c r="G36" s="370"/>
      <c r="H36" s="425">
        <v>6300</v>
      </c>
      <c r="I36" s="369"/>
      <c r="J36" s="425">
        <v>6300</v>
      </c>
      <c r="K36" s="369"/>
      <c r="L36" s="425">
        <v>6090</v>
      </c>
      <c r="M36" s="369"/>
      <c r="N36" s="425">
        <v>6090</v>
      </c>
      <c r="O36" s="371"/>
    </row>
    <row r="37" spans="2:15" ht="50.1" customHeight="1" x14ac:dyDescent="0.2">
      <c r="B37" s="390"/>
      <c r="C37" s="391"/>
      <c r="D37" s="392"/>
      <c r="E37" s="393"/>
      <c r="F37" s="394"/>
      <c r="G37" s="394"/>
      <c r="H37" s="394"/>
      <c r="I37" s="394"/>
      <c r="J37" s="394"/>
      <c r="K37" s="394"/>
      <c r="L37" s="394"/>
      <c r="M37" s="394"/>
      <c r="N37" s="394"/>
      <c r="O37" s="395"/>
    </row>
    <row r="38" spans="2:15" ht="13.5" customHeight="1" x14ac:dyDescent="0.2">
      <c r="B38" s="396" t="s">
        <v>10</v>
      </c>
      <c r="C38" s="394"/>
      <c r="D38" s="397"/>
      <c r="E38" s="398"/>
      <c r="F38" s="394"/>
      <c r="G38" s="394"/>
      <c r="H38" s="394"/>
      <c r="I38" s="394"/>
      <c r="J38" s="394"/>
      <c r="K38" s="394"/>
      <c r="L38" s="394"/>
      <c r="M38" s="394"/>
      <c r="N38" s="394"/>
      <c r="O38" s="395"/>
    </row>
    <row r="39" spans="2:15" ht="13.5" customHeight="1" x14ac:dyDescent="0.2">
      <c r="B39" s="401" t="s">
        <v>16</v>
      </c>
      <c r="C39" s="402"/>
      <c r="D39" s="403" t="s">
        <v>371</v>
      </c>
      <c r="E39" s="404"/>
      <c r="F39" s="402" t="s">
        <v>372</v>
      </c>
      <c r="G39" s="402"/>
      <c r="H39" s="402" t="s">
        <v>373</v>
      </c>
      <c r="I39" s="402"/>
      <c r="J39" s="402" t="s">
        <v>374</v>
      </c>
      <c r="K39" s="402"/>
      <c r="L39" s="402"/>
      <c r="M39" s="402"/>
      <c r="N39" s="402"/>
      <c r="O39" s="421"/>
    </row>
    <row r="40" spans="2:15" ht="13.5" customHeight="1" x14ac:dyDescent="0.2">
      <c r="B40" s="396" t="s">
        <v>23</v>
      </c>
      <c r="C40" s="394"/>
      <c r="D40" s="407" t="s">
        <v>513</v>
      </c>
      <c r="E40" s="408" t="s">
        <v>515</v>
      </c>
      <c r="F40" s="409" t="s">
        <v>513</v>
      </c>
      <c r="G40" s="408" t="s">
        <v>515</v>
      </c>
      <c r="H40" s="409" t="s">
        <v>513</v>
      </c>
      <c r="I40" s="408" t="s">
        <v>515</v>
      </c>
      <c r="J40" s="409" t="s">
        <v>513</v>
      </c>
      <c r="K40" s="408" t="s">
        <v>515</v>
      </c>
      <c r="L40" s="394"/>
      <c r="M40" s="394"/>
      <c r="N40" s="394"/>
      <c r="O40" s="395"/>
    </row>
    <row r="41" spans="2:15" ht="13.5" customHeight="1" x14ac:dyDescent="0.2">
      <c r="B41" s="411" t="s">
        <v>474</v>
      </c>
      <c r="C41" s="412" t="s">
        <v>475</v>
      </c>
      <c r="D41" s="413">
        <v>6720</v>
      </c>
      <c r="E41" s="365"/>
      <c r="F41" s="427">
        <v>6720</v>
      </c>
      <c r="G41" s="373"/>
      <c r="H41" s="427">
        <v>5460</v>
      </c>
      <c r="I41" s="373"/>
      <c r="J41" s="427">
        <v>5460</v>
      </c>
      <c r="K41" s="365"/>
      <c r="L41" s="374"/>
      <c r="M41" s="374"/>
      <c r="N41" s="374"/>
      <c r="O41" s="375"/>
    </row>
    <row r="42" spans="2:15" ht="13.5" customHeight="1" x14ac:dyDescent="0.2">
      <c r="B42" s="411"/>
      <c r="C42" s="414" t="s">
        <v>476</v>
      </c>
      <c r="D42" s="413">
        <v>6860</v>
      </c>
      <c r="E42" s="365"/>
      <c r="F42" s="427">
        <v>6860</v>
      </c>
      <c r="G42" s="373"/>
      <c r="H42" s="427">
        <v>5580</v>
      </c>
      <c r="I42" s="373"/>
      <c r="J42" s="427">
        <v>5580</v>
      </c>
      <c r="K42" s="365"/>
      <c r="L42" s="374"/>
      <c r="M42" s="374"/>
      <c r="N42" s="374"/>
      <c r="O42" s="375"/>
    </row>
    <row r="43" spans="2:15" ht="13.5" customHeight="1" x14ac:dyDescent="0.2">
      <c r="B43" s="411"/>
      <c r="C43" s="414" t="s">
        <v>477</v>
      </c>
      <c r="D43" s="413">
        <v>7000</v>
      </c>
      <c r="E43" s="365"/>
      <c r="F43" s="427">
        <v>7000</v>
      </c>
      <c r="G43" s="373"/>
      <c r="H43" s="427">
        <v>5700</v>
      </c>
      <c r="I43" s="373"/>
      <c r="J43" s="427">
        <v>5700</v>
      </c>
      <c r="K43" s="365"/>
      <c r="L43" s="374"/>
      <c r="M43" s="374"/>
      <c r="N43" s="374"/>
      <c r="O43" s="375"/>
    </row>
    <row r="44" spans="2:15" ht="13.5" customHeight="1" thickBot="1" x14ac:dyDescent="0.25">
      <c r="B44" s="415" t="s">
        <v>473</v>
      </c>
      <c r="C44" s="416"/>
      <c r="D44" s="426">
        <v>7350</v>
      </c>
      <c r="E44" s="376"/>
      <c r="F44" s="428">
        <v>7350</v>
      </c>
      <c r="G44" s="377"/>
      <c r="H44" s="428">
        <v>5985</v>
      </c>
      <c r="I44" s="377"/>
      <c r="J44" s="428">
        <v>5985</v>
      </c>
      <c r="K44" s="376"/>
      <c r="L44" s="378"/>
      <c r="M44" s="378"/>
      <c r="N44" s="378"/>
      <c r="O44" s="379"/>
    </row>
    <row r="45" spans="2:15" ht="50.1" customHeight="1" x14ac:dyDescent="0.2">
      <c r="B45" s="390"/>
      <c r="C45" s="391"/>
      <c r="D45" s="429"/>
      <c r="E45" s="430"/>
      <c r="F45" s="431"/>
      <c r="G45" s="431"/>
      <c r="H45" s="431"/>
      <c r="I45" s="431"/>
      <c r="J45" s="431"/>
      <c r="K45" s="431"/>
      <c r="L45" s="431"/>
      <c r="M45" s="431"/>
      <c r="N45" s="431"/>
      <c r="O45" s="432"/>
    </row>
    <row r="46" spans="2:15" x14ac:dyDescent="0.2">
      <c r="B46" s="396" t="s">
        <v>10</v>
      </c>
      <c r="C46" s="394"/>
      <c r="D46" s="397" t="s">
        <v>392</v>
      </c>
      <c r="E46" s="398"/>
      <c r="F46" s="399" t="s">
        <v>393</v>
      </c>
      <c r="G46" s="398"/>
      <c r="H46" s="399" t="s">
        <v>394</v>
      </c>
      <c r="I46" s="398"/>
      <c r="J46" s="399" t="s">
        <v>395</v>
      </c>
      <c r="K46" s="398"/>
      <c r="L46" s="399"/>
      <c r="M46" s="398"/>
      <c r="N46" s="399"/>
      <c r="O46" s="400"/>
    </row>
    <row r="47" spans="2:15" ht="13.5" customHeight="1" x14ac:dyDescent="0.2">
      <c r="B47" s="401" t="s">
        <v>16</v>
      </c>
      <c r="C47" s="402"/>
      <c r="D47" s="403" t="s">
        <v>396</v>
      </c>
      <c r="E47" s="404"/>
      <c r="F47" s="405" t="s">
        <v>397</v>
      </c>
      <c r="G47" s="404"/>
      <c r="H47" s="405" t="s">
        <v>398</v>
      </c>
      <c r="I47" s="404"/>
      <c r="J47" s="405" t="s">
        <v>399</v>
      </c>
      <c r="K47" s="404"/>
      <c r="L47" s="405" t="s">
        <v>400</v>
      </c>
      <c r="M47" s="404"/>
      <c r="N47" s="405" t="s">
        <v>401</v>
      </c>
      <c r="O47" s="406"/>
    </row>
    <row r="48" spans="2:15" x14ac:dyDescent="0.2">
      <c r="B48" s="396" t="s">
        <v>23</v>
      </c>
      <c r="C48" s="394"/>
      <c r="D48" s="397" t="s">
        <v>402</v>
      </c>
      <c r="E48" s="398"/>
      <c r="F48" s="399" t="s">
        <v>403</v>
      </c>
      <c r="G48" s="398"/>
      <c r="H48" s="399" t="s">
        <v>404</v>
      </c>
      <c r="I48" s="398"/>
      <c r="J48" s="399" t="s">
        <v>405</v>
      </c>
      <c r="K48" s="398"/>
      <c r="L48" s="399" t="s">
        <v>406</v>
      </c>
      <c r="M48" s="398"/>
      <c r="N48" s="399" t="s">
        <v>407</v>
      </c>
      <c r="O48" s="400"/>
    </row>
    <row r="49" spans="2:15" x14ac:dyDescent="0.2">
      <c r="B49" s="396"/>
      <c r="C49" s="394"/>
      <c r="D49" s="407" t="s">
        <v>513</v>
      </c>
      <c r="E49" s="408" t="s">
        <v>515</v>
      </c>
      <c r="F49" s="409" t="s">
        <v>513</v>
      </c>
      <c r="G49" s="408" t="s">
        <v>515</v>
      </c>
      <c r="H49" s="409" t="s">
        <v>513</v>
      </c>
      <c r="I49" s="408" t="s">
        <v>515</v>
      </c>
      <c r="J49" s="409" t="s">
        <v>513</v>
      </c>
      <c r="K49" s="408" t="s">
        <v>515</v>
      </c>
      <c r="L49" s="409" t="s">
        <v>513</v>
      </c>
      <c r="M49" s="408" t="s">
        <v>515</v>
      </c>
      <c r="N49" s="409" t="s">
        <v>513</v>
      </c>
      <c r="O49" s="410" t="s">
        <v>515</v>
      </c>
    </row>
    <row r="50" spans="2:15" x14ac:dyDescent="0.2">
      <c r="B50" s="433" t="s">
        <v>474</v>
      </c>
      <c r="C50" s="434" t="s">
        <v>475</v>
      </c>
      <c r="D50" s="422">
        <v>12600</v>
      </c>
      <c r="E50" s="369"/>
      <c r="F50" s="425">
        <v>12600</v>
      </c>
      <c r="G50" s="369"/>
      <c r="H50" s="425">
        <v>14175</v>
      </c>
      <c r="I50" s="369"/>
      <c r="J50" s="425">
        <v>14175</v>
      </c>
      <c r="K50" s="369"/>
      <c r="L50" s="425">
        <v>12600</v>
      </c>
      <c r="M50" s="369"/>
      <c r="N50" s="425">
        <v>12600</v>
      </c>
      <c r="O50" s="371"/>
    </row>
    <row r="51" spans="2:15" x14ac:dyDescent="0.2">
      <c r="B51" s="433"/>
      <c r="C51" s="435" t="s">
        <v>476</v>
      </c>
      <c r="D51" s="422">
        <v>12950</v>
      </c>
      <c r="E51" s="369"/>
      <c r="F51" s="425">
        <v>12950</v>
      </c>
      <c r="G51" s="369"/>
      <c r="H51" s="425">
        <v>17488</v>
      </c>
      <c r="I51" s="369"/>
      <c r="J51" s="425">
        <v>17488</v>
      </c>
      <c r="K51" s="369"/>
      <c r="L51" s="425">
        <v>13500</v>
      </c>
      <c r="M51" s="369"/>
      <c r="N51" s="425">
        <v>13500</v>
      </c>
      <c r="O51" s="371"/>
    </row>
    <row r="52" spans="2:15" x14ac:dyDescent="0.2">
      <c r="B52" s="433"/>
      <c r="C52" s="435" t="s">
        <v>477</v>
      </c>
      <c r="D52" s="422">
        <v>13300</v>
      </c>
      <c r="E52" s="369"/>
      <c r="F52" s="425">
        <v>13300</v>
      </c>
      <c r="G52" s="369"/>
      <c r="H52" s="425">
        <v>20800</v>
      </c>
      <c r="I52" s="369"/>
      <c r="J52" s="425">
        <v>20800</v>
      </c>
      <c r="K52" s="369"/>
      <c r="L52" s="425">
        <v>14400</v>
      </c>
      <c r="M52" s="369"/>
      <c r="N52" s="425">
        <v>14400</v>
      </c>
      <c r="O52" s="371"/>
    </row>
    <row r="53" spans="2:15" x14ac:dyDescent="0.2">
      <c r="B53" s="436" t="s">
        <v>473</v>
      </c>
      <c r="C53" s="437"/>
      <c r="D53" s="422">
        <v>13965</v>
      </c>
      <c r="E53" s="369"/>
      <c r="F53" s="425">
        <v>13965</v>
      </c>
      <c r="G53" s="369"/>
      <c r="H53" s="425">
        <v>21840</v>
      </c>
      <c r="I53" s="369"/>
      <c r="J53" s="425">
        <v>21840</v>
      </c>
      <c r="K53" s="369"/>
      <c r="L53" s="425">
        <v>15120</v>
      </c>
      <c r="M53" s="369"/>
      <c r="N53" s="425">
        <v>15120</v>
      </c>
      <c r="O53" s="371"/>
    </row>
  </sheetData>
  <sheetProtection password="CCA1" sheet="1" objects="1" scenarios="1"/>
  <mergeCells count="153">
    <mergeCell ref="B8:O8"/>
    <mergeCell ref="B9:O9"/>
    <mergeCell ref="F11:G11"/>
    <mergeCell ref="H11:I11"/>
    <mergeCell ref="J11:K11"/>
    <mergeCell ref="L11:M11"/>
    <mergeCell ref="N11:O11"/>
    <mergeCell ref="B10:O10"/>
    <mergeCell ref="D11:E11"/>
    <mergeCell ref="B11:C11"/>
    <mergeCell ref="B12:C12"/>
    <mergeCell ref="B13:C13"/>
    <mergeCell ref="B14:C14"/>
    <mergeCell ref="B15:C15"/>
    <mergeCell ref="B16:B18"/>
    <mergeCell ref="B19:C19"/>
    <mergeCell ref="F20:G20"/>
    <mergeCell ref="H20:I20"/>
    <mergeCell ref="J20:K20"/>
    <mergeCell ref="D20:E20"/>
    <mergeCell ref="B20:C20"/>
    <mergeCell ref="D12:E12"/>
    <mergeCell ref="D13:E13"/>
    <mergeCell ref="N29:O29"/>
    <mergeCell ref="B21:C21"/>
    <mergeCell ref="B22:C22"/>
    <mergeCell ref="B23:C23"/>
    <mergeCell ref="B24:C24"/>
    <mergeCell ref="B25:B27"/>
    <mergeCell ref="B28:C28"/>
    <mergeCell ref="F29:G29"/>
    <mergeCell ref="H29:I29"/>
    <mergeCell ref="J29:K29"/>
    <mergeCell ref="L29:M29"/>
    <mergeCell ref="D29:E29"/>
    <mergeCell ref="B29:C29"/>
    <mergeCell ref="F21:G21"/>
    <mergeCell ref="H21:I21"/>
    <mergeCell ref="J23:K23"/>
    <mergeCell ref="L22:M22"/>
    <mergeCell ref="L23:M23"/>
    <mergeCell ref="J21:K21"/>
    <mergeCell ref="L21:M21"/>
    <mergeCell ref="N21:O21"/>
    <mergeCell ref="F22:G22"/>
    <mergeCell ref="H22:I22"/>
    <mergeCell ref="J22:K22"/>
    <mergeCell ref="N31:O31"/>
    <mergeCell ref="B30:C30"/>
    <mergeCell ref="F30:G30"/>
    <mergeCell ref="H30:I30"/>
    <mergeCell ref="J30:K30"/>
    <mergeCell ref="L30:M30"/>
    <mergeCell ref="N30:O30"/>
    <mergeCell ref="B31:C31"/>
    <mergeCell ref="F31:G31"/>
    <mergeCell ref="H31:I31"/>
    <mergeCell ref="J31:K31"/>
    <mergeCell ref="L31:M31"/>
    <mergeCell ref="N39:O39"/>
    <mergeCell ref="J37:K37"/>
    <mergeCell ref="L37:M37"/>
    <mergeCell ref="N37:O37"/>
    <mergeCell ref="B38:C38"/>
    <mergeCell ref="F38:G38"/>
    <mergeCell ref="H38:I38"/>
    <mergeCell ref="J38:K38"/>
    <mergeCell ref="L38:M38"/>
    <mergeCell ref="N38:O38"/>
    <mergeCell ref="H37:I37"/>
    <mergeCell ref="B39:C39"/>
    <mergeCell ref="F39:G39"/>
    <mergeCell ref="H39:I39"/>
    <mergeCell ref="J39:K39"/>
    <mergeCell ref="L39:M39"/>
    <mergeCell ref="F37:G37"/>
    <mergeCell ref="D37:E37"/>
    <mergeCell ref="B37:C37"/>
    <mergeCell ref="D39:E39"/>
    <mergeCell ref="D38:E38"/>
    <mergeCell ref="L44:M44"/>
    <mergeCell ref="N44:O44"/>
    <mergeCell ref="B40:C40"/>
    <mergeCell ref="L40:M40"/>
    <mergeCell ref="N40:O40"/>
    <mergeCell ref="B41:B43"/>
    <mergeCell ref="L41:M41"/>
    <mergeCell ref="N41:O41"/>
    <mergeCell ref="L42:M42"/>
    <mergeCell ref="N42:O42"/>
    <mergeCell ref="L43:M43"/>
    <mergeCell ref="N43:O43"/>
    <mergeCell ref="N45:O45"/>
    <mergeCell ref="B46:C46"/>
    <mergeCell ref="F46:G46"/>
    <mergeCell ref="H46:I46"/>
    <mergeCell ref="J46:K46"/>
    <mergeCell ref="L46:M46"/>
    <mergeCell ref="N46:O46"/>
    <mergeCell ref="D45:E45"/>
    <mergeCell ref="B45:C45"/>
    <mergeCell ref="F45:G45"/>
    <mergeCell ref="H45:I45"/>
    <mergeCell ref="J45:K45"/>
    <mergeCell ref="L45:M45"/>
    <mergeCell ref="N47:O47"/>
    <mergeCell ref="B48:C48"/>
    <mergeCell ref="F48:G48"/>
    <mergeCell ref="H48:I48"/>
    <mergeCell ref="J48:K48"/>
    <mergeCell ref="L48:M48"/>
    <mergeCell ref="N48:O48"/>
    <mergeCell ref="B47:C47"/>
    <mergeCell ref="F47:G47"/>
    <mergeCell ref="H47:I47"/>
    <mergeCell ref="J47:K47"/>
    <mergeCell ref="L47:M47"/>
    <mergeCell ref="B49:C49"/>
    <mergeCell ref="D14:E14"/>
    <mergeCell ref="D22:E22"/>
    <mergeCell ref="D21:E21"/>
    <mergeCell ref="D30:E30"/>
    <mergeCell ref="B50:B52"/>
    <mergeCell ref="B53:C53"/>
    <mergeCell ref="D47:E47"/>
    <mergeCell ref="D48:E48"/>
    <mergeCell ref="D46:E46"/>
    <mergeCell ref="B44:C44"/>
    <mergeCell ref="B32:C32"/>
    <mergeCell ref="B33:B35"/>
    <mergeCell ref="B36:C36"/>
    <mergeCell ref="D23:E23"/>
    <mergeCell ref="N14:O14"/>
    <mergeCell ref="N23:O23"/>
    <mergeCell ref="N22:O22"/>
    <mergeCell ref="F12:G12"/>
    <mergeCell ref="F13:G13"/>
    <mergeCell ref="F14:G14"/>
    <mergeCell ref="H12:I12"/>
    <mergeCell ref="H13:I13"/>
    <mergeCell ref="H14:I14"/>
    <mergeCell ref="J12:K12"/>
    <mergeCell ref="J13:K13"/>
    <mergeCell ref="J14:K14"/>
    <mergeCell ref="L12:M12"/>
    <mergeCell ref="L13:M13"/>
    <mergeCell ref="L14:M14"/>
    <mergeCell ref="N12:O12"/>
    <mergeCell ref="N13:O13"/>
    <mergeCell ref="H23:I23"/>
    <mergeCell ref="F23:G23"/>
    <mergeCell ref="N20:O20"/>
    <mergeCell ref="L20:M20"/>
  </mergeCells>
  <phoneticPr fontId="1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showGridLines="0" topLeftCell="A7" zoomScaleNormal="100" workbookViewId="0">
      <selection activeCell="N29" sqref="N29"/>
    </sheetView>
  </sheetViews>
  <sheetFormatPr defaultRowHeight="13.5" x14ac:dyDescent="0.2"/>
  <cols>
    <col min="1" max="1" width="0.83203125" style="364" customWidth="1"/>
    <col min="2" max="2" width="3.5" style="364" customWidth="1"/>
    <col min="3" max="13" width="18.83203125" style="364" customWidth="1"/>
    <col min="14" max="16384" width="9.33203125" style="364"/>
  </cols>
  <sheetData>
    <row r="1" spans="1:13" hidden="1" x14ac:dyDescent="0.2">
      <c r="A1" s="380"/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</row>
    <row r="2" spans="1:13" hidden="1" x14ac:dyDescent="0.2">
      <c r="A2" s="380"/>
      <c r="B2" s="380"/>
      <c r="C2" s="89" t="s">
        <v>580</v>
      </c>
      <c r="D2" s="89" t="s">
        <v>581</v>
      </c>
      <c r="E2" s="89" t="s">
        <v>582</v>
      </c>
      <c r="F2" s="89" t="s">
        <v>583</v>
      </c>
      <c r="G2" s="380"/>
      <c r="H2" s="380"/>
      <c r="I2" s="380"/>
      <c r="J2" s="380"/>
      <c r="K2" s="380"/>
      <c r="L2" s="380"/>
      <c r="M2" s="380"/>
    </row>
    <row r="3" spans="1:13" hidden="1" x14ac:dyDescent="0.2">
      <c r="A3" s="380"/>
      <c r="B3" s="380"/>
      <c r="C3" s="82" t="s">
        <v>584</v>
      </c>
      <c r="D3" s="89">
        <f>(D16*E16)+(F16*G16)+(H16*I16)+(J16*K16)+(L16*M16)</f>
        <v>0</v>
      </c>
      <c r="E3" s="163">
        <f>SUM(E16,G16,I16,K16,M16)</f>
        <v>0</v>
      </c>
      <c r="F3" s="163">
        <f>SUM(E3:E6)</f>
        <v>0</v>
      </c>
      <c r="G3" s="380"/>
      <c r="H3" s="380"/>
      <c r="I3" s="380"/>
      <c r="J3" s="380"/>
      <c r="K3" s="380"/>
      <c r="L3" s="380"/>
      <c r="M3" s="380"/>
    </row>
    <row r="4" spans="1:13" hidden="1" x14ac:dyDescent="0.2">
      <c r="A4" s="380"/>
      <c r="B4" s="380"/>
      <c r="C4" s="83" t="s">
        <v>585</v>
      </c>
      <c r="D4" s="89">
        <f t="shared" ref="D4:D6" si="0">(D17*E17)+(F17*G17)+(H17*I17)+(J17*K17)+(L17*M17)</f>
        <v>0</v>
      </c>
      <c r="E4" s="163">
        <f t="shared" ref="E4:E6" si="1">SUM(E17,G17,I17,K17,M17)</f>
        <v>0</v>
      </c>
      <c r="F4" s="89"/>
      <c r="G4" s="380"/>
      <c r="H4" s="380"/>
      <c r="I4" s="380"/>
      <c r="J4" s="380"/>
      <c r="K4" s="380"/>
      <c r="L4" s="380"/>
      <c r="M4" s="380"/>
    </row>
    <row r="5" spans="1:13" hidden="1" x14ac:dyDescent="0.2">
      <c r="A5" s="380"/>
      <c r="B5" s="380"/>
      <c r="C5" s="83" t="s">
        <v>586</v>
      </c>
      <c r="D5" s="89">
        <f t="shared" si="0"/>
        <v>0</v>
      </c>
      <c r="E5" s="163">
        <f t="shared" si="1"/>
        <v>0</v>
      </c>
      <c r="F5" s="89"/>
      <c r="G5" s="380"/>
      <c r="H5" s="380"/>
      <c r="I5" s="380"/>
      <c r="J5" s="380"/>
      <c r="K5" s="380"/>
      <c r="L5" s="380"/>
      <c r="M5" s="380"/>
    </row>
    <row r="6" spans="1:13" hidden="1" x14ac:dyDescent="0.2">
      <c r="A6" s="380"/>
      <c r="B6" s="380"/>
      <c r="C6" s="89" t="s">
        <v>587</v>
      </c>
      <c r="D6" s="89">
        <f t="shared" si="0"/>
        <v>0</v>
      </c>
      <c r="E6" s="163">
        <f t="shared" si="1"/>
        <v>0</v>
      </c>
      <c r="F6" s="89"/>
      <c r="G6" s="380"/>
      <c r="H6" s="380"/>
      <c r="I6" s="380"/>
      <c r="J6" s="380"/>
      <c r="K6" s="380"/>
      <c r="L6" s="380"/>
      <c r="M6" s="380"/>
    </row>
    <row r="7" spans="1:13" ht="3" customHeight="1" thickBot="1" x14ac:dyDescent="0.25">
      <c r="A7" s="380"/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  <c r="M7" s="440"/>
    </row>
    <row r="8" spans="1:13" ht="35.25" customHeight="1" x14ac:dyDescent="0.25">
      <c r="A8" s="380"/>
      <c r="B8" s="441" t="s">
        <v>478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3"/>
    </row>
    <row r="9" spans="1:13" ht="15.75" customHeight="1" x14ac:dyDescent="0.2">
      <c r="A9" s="380"/>
      <c r="B9" s="444" t="s">
        <v>479</v>
      </c>
      <c r="C9" s="445"/>
      <c r="D9" s="445"/>
      <c r="E9" s="445"/>
      <c r="F9" s="445"/>
      <c r="G9" s="445"/>
      <c r="H9" s="445"/>
      <c r="I9" s="445"/>
      <c r="J9" s="445"/>
      <c r="K9" s="445"/>
      <c r="L9" s="445"/>
      <c r="M9" s="446"/>
    </row>
    <row r="10" spans="1:13" ht="15.75" customHeight="1" x14ac:dyDescent="0.2">
      <c r="A10" s="380"/>
      <c r="B10" s="447"/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9"/>
    </row>
    <row r="11" spans="1:13" ht="50.1" customHeight="1" x14ac:dyDescent="0.2">
      <c r="A11" s="380"/>
      <c r="B11" s="450"/>
      <c r="C11" s="393"/>
      <c r="D11" s="391"/>
      <c r="E11" s="391"/>
      <c r="F11" s="394"/>
      <c r="G11" s="394"/>
      <c r="H11" s="394"/>
      <c r="I11" s="394"/>
      <c r="J11" s="394"/>
      <c r="K11" s="394"/>
      <c r="L11" s="394"/>
      <c r="M11" s="395"/>
    </row>
    <row r="12" spans="1:13" ht="13.5" customHeight="1" x14ac:dyDescent="0.2">
      <c r="A12" s="380"/>
      <c r="B12" s="396" t="s">
        <v>10</v>
      </c>
      <c r="C12" s="394"/>
      <c r="D12" s="394"/>
      <c r="E12" s="394"/>
      <c r="F12" s="394"/>
      <c r="G12" s="394"/>
      <c r="H12" s="394"/>
      <c r="I12" s="394"/>
      <c r="J12" s="394"/>
      <c r="K12" s="394"/>
      <c r="L12" s="394"/>
      <c r="M12" s="395"/>
    </row>
    <row r="13" spans="1:13" ht="13.5" customHeight="1" x14ac:dyDescent="0.2">
      <c r="A13" s="380"/>
      <c r="B13" s="401" t="s">
        <v>16</v>
      </c>
      <c r="C13" s="402"/>
      <c r="D13" s="402" t="s">
        <v>408</v>
      </c>
      <c r="E13" s="402"/>
      <c r="F13" s="402" t="s">
        <v>409</v>
      </c>
      <c r="G13" s="402"/>
      <c r="H13" s="402" t="s">
        <v>410</v>
      </c>
      <c r="I13" s="402"/>
      <c r="J13" s="402" t="s">
        <v>411</v>
      </c>
      <c r="K13" s="402"/>
      <c r="L13" s="451" t="s">
        <v>412</v>
      </c>
      <c r="M13" s="452"/>
    </row>
    <row r="14" spans="1:13" ht="13.5" customHeight="1" x14ac:dyDescent="0.2">
      <c r="A14" s="380"/>
      <c r="B14" s="396" t="s">
        <v>23</v>
      </c>
      <c r="C14" s="394"/>
      <c r="D14" s="394" t="s">
        <v>413</v>
      </c>
      <c r="E14" s="394"/>
      <c r="F14" s="394" t="s">
        <v>414</v>
      </c>
      <c r="G14" s="394"/>
      <c r="H14" s="394" t="s">
        <v>415</v>
      </c>
      <c r="I14" s="394"/>
      <c r="J14" s="394"/>
      <c r="K14" s="394"/>
      <c r="L14" s="394" t="s">
        <v>416</v>
      </c>
      <c r="M14" s="395"/>
    </row>
    <row r="15" spans="1:13" ht="13.5" customHeight="1" x14ac:dyDescent="0.2">
      <c r="A15" s="380"/>
      <c r="B15" s="453"/>
      <c r="C15" s="409"/>
      <c r="D15" s="409" t="s">
        <v>513</v>
      </c>
      <c r="E15" s="408" t="s">
        <v>515</v>
      </c>
      <c r="F15" s="409" t="s">
        <v>513</v>
      </c>
      <c r="G15" s="408" t="s">
        <v>515</v>
      </c>
      <c r="H15" s="409" t="s">
        <v>513</v>
      </c>
      <c r="I15" s="408" t="s">
        <v>515</v>
      </c>
      <c r="J15" s="409" t="s">
        <v>513</v>
      </c>
      <c r="K15" s="408" t="s">
        <v>515</v>
      </c>
      <c r="L15" s="409" t="s">
        <v>513</v>
      </c>
      <c r="M15" s="410" t="s">
        <v>515</v>
      </c>
    </row>
    <row r="16" spans="1:13" ht="13.5" customHeight="1" x14ac:dyDescent="0.2">
      <c r="B16" s="433" t="s">
        <v>474</v>
      </c>
      <c r="C16" s="434" t="s">
        <v>475</v>
      </c>
      <c r="D16" s="417">
        <v>15750</v>
      </c>
      <c r="E16" s="365"/>
      <c r="F16" s="457">
        <v>15750</v>
      </c>
      <c r="G16" s="366"/>
      <c r="H16" s="417">
        <v>23100</v>
      </c>
      <c r="I16" s="365"/>
      <c r="J16" s="417">
        <v>23100</v>
      </c>
      <c r="K16" s="365"/>
      <c r="L16" s="417">
        <v>23100</v>
      </c>
      <c r="M16" s="367"/>
    </row>
    <row r="17" spans="2:13" ht="13.5" customHeight="1" x14ac:dyDescent="0.2">
      <c r="B17" s="433"/>
      <c r="C17" s="435" t="s">
        <v>476</v>
      </c>
      <c r="D17" s="417">
        <v>16875</v>
      </c>
      <c r="E17" s="365"/>
      <c r="F17" s="457">
        <v>16875</v>
      </c>
      <c r="G17" s="366"/>
      <c r="H17" s="417">
        <v>24750</v>
      </c>
      <c r="I17" s="365"/>
      <c r="J17" s="417">
        <v>24750</v>
      </c>
      <c r="K17" s="365"/>
      <c r="L17" s="417">
        <v>24750</v>
      </c>
      <c r="M17" s="367"/>
    </row>
    <row r="18" spans="2:13" ht="13.5" customHeight="1" x14ac:dyDescent="0.2">
      <c r="B18" s="433"/>
      <c r="C18" s="435" t="s">
        <v>477</v>
      </c>
      <c r="D18" s="417">
        <v>18000</v>
      </c>
      <c r="E18" s="365"/>
      <c r="F18" s="457">
        <v>18000</v>
      </c>
      <c r="G18" s="366"/>
      <c r="H18" s="417">
        <v>26400</v>
      </c>
      <c r="I18" s="365"/>
      <c r="J18" s="417">
        <v>26400</v>
      </c>
      <c r="K18" s="365"/>
      <c r="L18" s="417">
        <v>26400</v>
      </c>
      <c r="M18" s="367"/>
    </row>
    <row r="19" spans="2:13" ht="13.5" customHeight="1" thickBot="1" x14ac:dyDescent="0.25">
      <c r="B19" s="454" t="s">
        <v>473</v>
      </c>
      <c r="C19" s="455"/>
      <c r="D19" s="456">
        <v>18900</v>
      </c>
      <c r="E19" s="376"/>
      <c r="F19" s="458">
        <v>18900</v>
      </c>
      <c r="G19" s="438"/>
      <c r="H19" s="456">
        <v>27720</v>
      </c>
      <c r="I19" s="376"/>
      <c r="J19" s="456">
        <v>27720</v>
      </c>
      <c r="K19" s="376"/>
      <c r="L19" s="456">
        <v>27720</v>
      </c>
      <c r="M19" s="439"/>
    </row>
  </sheetData>
  <sheetProtection password="CCA1" sheet="1" objects="1" scenarios="1"/>
  <mergeCells count="29">
    <mergeCell ref="D11:E11"/>
    <mergeCell ref="D12:E12"/>
    <mergeCell ref="B8:M8"/>
    <mergeCell ref="B10:M10"/>
    <mergeCell ref="B9:M9"/>
    <mergeCell ref="B11:C11"/>
    <mergeCell ref="L11:M11"/>
    <mergeCell ref="J11:K11"/>
    <mergeCell ref="H11:I11"/>
    <mergeCell ref="F11:G11"/>
    <mergeCell ref="B12:C12"/>
    <mergeCell ref="F12:G12"/>
    <mergeCell ref="H12:I12"/>
    <mergeCell ref="J12:K12"/>
    <mergeCell ref="L12:M12"/>
    <mergeCell ref="J13:K13"/>
    <mergeCell ref="L13:M13"/>
    <mergeCell ref="B14:C14"/>
    <mergeCell ref="F14:G14"/>
    <mergeCell ref="H14:I14"/>
    <mergeCell ref="J14:K14"/>
    <mergeCell ref="L14:M14"/>
    <mergeCell ref="D13:E13"/>
    <mergeCell ref="D14:E14"/>
    <mergeCell ref="B16:B18"/>
    <mergeCell ref="B19:C19"/>
    <mergeCell ref="B13:C13"/>
    <mergeCell ref="F13:G13"/>
    <mergeCell ref="H13:I13"/>
  </mergeCells>
  <phoneticPr fontId="1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"/>
  <sheetViews>
    <sheetView showGridLines="0" topLeftCell="A7" zoomScaleNormal="100" workbookViewId="0">
      <selection activeCell="H31" sqref="H31"/>
    </sheetView>
  </sheetViews>
  <sheetFormatPr defaultRowHeight="13.5" x14ac:dyDescent="0.2"/>
  <cols>
    <col min="1" max="1" width="0.83203125" style="459" customWidth="1"/>
    <col min="2" max="2" width="3.5" style="459" customWidth="1"/>
    <col min="3" max="13" width="18.83203125" style="459" customWidth="1"/>
    <col min="14" max="16384" width="9.33203125" style="459"/>
  </cols>
  <sheetData>
    <row r="1" spans="1:15" hidden="1" x14ac:dyDescent="0.2">
      <c r="A1" s="471"/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5" hidden="1" x14ac:dyDescent="0.2">
      <c r="A2" s="471"/>
      <c r="B2" s="471"/>
      <c r="C2" s="89" t="s">
        <v>580</v>
      </c>
      <c r="D2" s="89" t="s">
        <v>581</v>
      </c>
      <c r="E2" s="89" t="s">
        <v>582</v>
      </c>
      <c r="F2" s="89" t="s">
        <v>583</v>
      </c>
      <c r="G2" s="471"/>
      <c r="H2" s="471"/>
      <c r="I2" s="471"/>
      <c r="J2" s="471"/>
      <c r="K2" s="471"/>
      <c r="L2" s="471"/>
      <c r="M2" s="471"/>
    </row>
    <row r="3" spans="1:15" hidden="1" x14ac:dyDescent="0.2">
      <c r="A3" s="471"/>
      <c r="B3" s="471"/>
      <c r="C3" s="82" t="s">
        <v>584</v>
      </c>
      <c r="D3" s="89">
        <f>(D16*E16)+(F16*G16)+(H16*I16)+(J16*K16)+(L16*M16)+(D25*E25)+(F25*G25)+(H25*I25)+(J25*K25)+(L25*M25)</f>
        <v>0</v>
      </c>
      <c r="E3" s="163">
        <f>SUM(E16,G16,I16,K16,M16,E25,G25,I25,K25,M25)</f>
        <v>0</v>
      </c>
      <c r="F3" s="163">
        <f>SUM(E3:E6)</f>
        <v>0</v>
      </c>
      <c r="G3" s="471"/>
      <c r="H3" s="471"/>
      <c r="I3" s="471"/>
      <c r="J3" s="471"/>
      <c r="K3" s="471"/>
      <c r="L3" s="471"/>
      <c r="M3" s="471"/>
    </row>
    <row r="4" spans="1:15" hidden="1" x14ac:dyDescent="0.2">
      <c r="A4" s="471"/>
      <c r="B4" s="471"/>
      <c r="C4" s="83" t="s">
        <v>585</v>
      </c>
      <c r="D4" s="89">
        <f t="shared" ref="D4:D6" si="0">(D17*E17)+(F17*G17)+(H17*I17)+(J17*K17)+(L17*M17)+(D26*E26)+(F26*G26)+(H26*I26)+(J26*K26)+(L26*M26)</f>
        <v>0</v>
      </c>
      <c r="E4" s="163">
        <f t="shared" ref="E4:E6" si="1">SUM(E17,G17,I17,K17,M17,E26,G26,I26,K26,M26)</f>
        <v>0</v>
      </c>
      <c r="F4" s="89"/>
      <c r="G4" s="471"/>
      <c r="H4" s="471"/>
      <c r="I4" s="471"/>
      <c r="J4" s="471"/>
      <c r="K4" s="471"/>
      <c r="L4" s="471"/>
      <c r="M4" s="471"/>
    </row>
    <row r="5" spans="1:15" hidden="1" x14ac:dyDescent="0.2">
      <c r="A5" s="471"/>
      <c r="B5" s="471"/>
      <c r="C5" s="83" t="s">
        <v>586</v>
      </c>
      <c r="D5" s="89">
        <f t="shared" si="0"/>
        <v>0</v>
      </c>
      <c r="E5" s="163">
        <f t="shared" si="1"/>
        <v>0</v>
      </c>
      <c r="F5" s="89"/>
      <c r="G5" s="471"/>
      <c r="H5" s="471"/>
      <c r="I5" s="471"/>
      <c r="J5" s="471"/>
      <c r="K5" s="471"/>
      <c r="L5" s="471"/>
      <c r="M5" s="471"/>
    </row>
    <row r="6" spans="1:15" hidden="1" x14ac:dyDescent="0.2">
      <c r="A6" s="471"/>
      <c r="B6" s="471"/>
      <c r="C6" s="89" t="s">
        <v>587</v>
      </c>
      <c r="D6" s="89">
        <f t="shared" si="0"/>
        <v>0</v>
      </c>
      <c r="E6" s="163">
        <f t="shared" si="1"/>
        <v>0</v>
      </c>
      <c r="F6" s="89"/>
      <c r="G6" s="471"/>
      <c r="H6" s="471"/>
      <c r="I6" s="471"/>
      <c r="J6" s="471"/>
      <c r="K6" s="471"/>
      <c r="L6" s="471"/>
      <c r="M6" s="471"/>
    </row>
    <row r="7" spans="1:15" ht="3" customHeight="1" thickBot="1" x14ac:dyDescent="0.25">
      <c r="A7" s="471"/>
      <c r="B7" s="471"/>
      <c r="C7" s="471"/>
      <c r="D7" s="471"/>
      <c r="E7" s="471"/>
      <c r="F7" s="471"/>
      <c r="G7" s="471"/>
      <c r="H7" s="471"/>
      <c r="I7" s="471"/>
      <c r="J7" s="471"/>
      <c r="K7" s="471"/>
      <c r="L7" s="471"/>
      <c r="M7" s="471"/>
    </row>
    <row r="8" spans="1:15" ht="35.25" customHeight="1" x14ac:dyDescent="0.25">
      <c r="A8" s="471"/>
      <c r="B8" s="441" t="s">
        <v>478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3"/>
      <c r="N8" s="460"/>
      <c r="O8" s="460"/>
    </row>
    <row r="9" spans="1:15" ht="15.75" customHeight="1" x14ac:dyDescent="0.2">
      <c r="A9" s="471"/>
      <c r="B9" s="384" t="s">
        <v>479</v>
      </c>
      <c r="C9" s="385"/>
      <c r="D9" s="385"/>
      <c r="E9" s="385"/>
      <c r="F9" s="385"/>
      <c r="G9" s="385"/>
      <c r="H9" s="385"/>
      <c r="I9" s="385"/>
      <c r="J9" s="385"/>
      <c r="K9" s="385"/>
      <c r="L9" s="385"/>
      <c r="M9" s="386"/>
      <c r="N9" s="461"/>
      <c r="O9" s="461"/>
    </row>
    <row r="10" spans="1:15" x14ac:dyDescent="0.2">
      <c r="A10" s="471"/>
      <c r="B10" s="472"/>
      <c r="C10" s="473"/>
      <c r="D10" s="473"/>
      <c r="E10" s="473"/>
      <c r="F10" s="473"/>
      <c r="G10" s="473"/>
      <c r="H10" s="473"/>
      <c r="I10" s="473"/>
      <c r="J10" s="473"/>
      <c r="K10" s="473"/>
      <c r="L10" s="473"/>
      <c r="M10" s="474"/>
    </row>
    <row r="11" spans="1:15" ht="50.1" customHeight="1" x14ac:dyDescent="0.2">
      <c r="A11" s="471"/>
      <c r="B11" s="475"/>
      <c r="C11" s="476"/>
      <c r="D11" s="477"/>
      <c r="E11" s="478"/>
      <c r="F11" s="479"/>
      <c r="G11" s="479"/>
      <c r="H11" s="479"/>
      <c r="I11" s="479"/>
      <c r="J11" s="479"/>
      <c r="K11" s="479"/>
      <c r="L11" s="479"/>
      <c r="M11" s="480"/>
    </row>
    <row r="12" spans="1:15" ht="13.5" customHeight="1" x14ac:dyDescent="0.2">
      <c r="A12" s="471"/>
      <c r="B12" s="481" t="s">
        <v>10</v>
      </c>
      <c r="C12" s="482"/>
      <c r="D12" s="483"/>
      <c r="E12" s="484"/>
      <c r="F12" s="485"/>
      <c r="G12" s="485"/>
      <c r="H12" s="485"/>
      <c r="I12" s="485"/>
      <c r="J12" s="485"/>
      <c r="K12" s="485"/>
      <c r="L12" s="479"/>
      <c r="M12" s="480"/>
    </row>
    <row r="13" spans="1:15" ht="13.5" customHeight="1" x14ac:dyDescent="0.2">
      <c r="A13" s="471"/>
      <c r="B13" s="486" t="s">
        <v>16</v>
      </c>
      <c r="C13" s="487"/>
      <c r="D13" s="488" t="s">
        <v>548</v>
      </c>
      <c r="E13" s="489"/>
      <c r="F13" s="490" t="s">
        <v>375</v>
      </c>
      <c r="G13" s="490"/>
      <c r="H13" s="490" t="s">
        <v>376</v>
      </c>
      <c r="I13" s="490"/>
      <c r="J13" s="490" t="s">
        <v>377</v>
      </c>
      <c r="K13" s="490"/>
      <c r="L13" s="490" t="s">
        <v>378</v>
      </c>
      <c r="M13" s="491"/>
    </row>
    <row r="14" spans="1:15" ht="13.5" customHeight="1" x14ac:dyDescent="0.2">
      <c r="A14" s="471"/>
      <c r="B14" s="492" t="s">
        <v>23</v>
      </c>
      <c r="C14" s="484"/>
      <c r="D14" s="483"/>
      <c r="E14" s="484"/>
      <c r="F14" s="479"/>
      <c r="G14" s="479"/>
      <c r="H14" s="479"/>
      <c r="I14" s="479"/>
      <c r="J14" s="485"/>
      <c r="K14" s="485"/>
      <c r="L14" s="479"/>
      <c r="M14" s="480"/>
    </row>
    <row r="15" spans="1:15" ht="13.5" customHeight="1" x14ac:dyDescent="0.2">
      <c r="A15" s="471"/>
      <c r="B15" s="493"/>
      <c r="C15" s="494"/>
      <c r="D15" s="495" t="s">
        <v>513</v>
      </c>
      <c r="E15" s="496" t="s">
        <v>515</v>
      </c>
      <c r="F15" s="495" t="s">
        <v>513</v>
      </c>
      <c r="G15" s="496" t="s">
        <v>515</v>
      </c>
      <c r="H15" s="495" t="s">
        <v>513</v>
      </c>
      <c r="I15" s="496" t="s">
        <v>515</v>
      </c>
      <c r="J15" s="495" t="s">
        <v>513</v>
      </c>
      <c r="K15" s="496" t="s">
        <v>515</v>
      </c>
      <c r="L15" s="495" t="s">
        <v>513</v>
      </c>
      <c r="M15" s="497" t="s">
        <v>515</v>
      </c>
    </row>
    <row r="16" spans="1:15" ht="13.5" customHeight="1" x14ac:dyDescent="0.2">
      <c r="A16" s="471"/>
      <c r="B16" s="433" t="s">
        <v>474</v>
      </c>
      <c r="C16" s="434" t="s">
        <v>475</v>
      </c>
      <c r="D16" s="498">
        <v>9450</v>
      </c>
      <c r="E16" s="462"/>
      <c r="F16" s="498">
        <v>13335</v>
      </c>
      <c r="G16" s="462"/>
      <c r="H16" s="499">
        <v>12390</v>
      </c>
      <c r="I16" s="463"/>
      <c r="J16" s="498">
        <v>16380</v>
      </c>
      <c r="K16" s="462"/>
      <c r="L16" s="498">
        <v>7560</v>
      </c>
      <c r="M16" s="464"/>
    </row>
    <row r="17" spans="1:13" ht="13.5" customHeight="1" x14ac:dyDescent="0.2">
      <c r="A17" s="471"/>
      <c r="B17" s="433"/>
      <c r="C17" s="435" t="s">
        <v>476</v>
      </c>
      <c r="D17" s="498">
        <v>9675</v>
      </c>
      <c r="E17" s="462"/>
      <c r="F17" s="498">
        <v>13568</v>
      </c>
      <c r="G17" s="462"/>
      <c r="H17" s="499">
        <v>12645</v>
      </c>
      <c r="I17" s="463"/>
      <c r="J17" s="498">
        <v>16740</v>
      </c>
      <c r="K17" s="462"/>
      <c r="L17" s="498">
        <v>7680</v>
      </c>
      <c r="M17" s="464"/>
    </row>
    <row r="18" spans="1:13" ht="13.5" customHeight="1" x14ac:dyDescent="0.2">
      <c r="A18" s="471"/>
      <c r="B18" s="433"/>
      <c r="C18" s="435" t="s">
        <v>477</v>
      </c>
      <c r="D18" s="498">
        <v>9900</v>
      </c>
      <c r="E18" s="462"/>
      <c r="F18" s="498">
        <v>13800</v>
      </c>
      <c r="G18" s="462"/>
      <c r="H18" s="499">
        <v>12900</v>
      </c>
      <c r="I18" s="463"/>
      <c r="J18" s="498">
        <v>17100</v>
      </c>
      <c r="K18" s="462"/>
      <c r="L18" s="498">
        <v>7800</v>
      </c>
      <c r="M18" s="464"/>
    </row>
    <row r="19" spans="1:13" ht="13.5" customHeight="1" x14ac:dyDescent="0.2">
      <c r="A19" s="471"/>
      <c r="B19" s="436" t="s">
        <v>473</v>
      </c>
      <c r="C19" s="437"/>
      <c r="D19" s="498">
        <v>10395</v>
      </c>
      <c r="E19" s="462"/>
      <c r="F19" s="498">
        <v>14490</v>
      </c>
      <c r="G19" s="462"/>
      <c r="H19" s="499">
        <v>13545</v>
      </c>
      <c r="I19" s="463"/>
      <c r="J19" s="498">
        <v>17955</v>
      </c>
      <c r="K19" s="462"/>
      <c r="L19" s="498">
        <v>8190</v>
      </c>
      <c r="M19" s="464"/>
    </row>
    <row r="20" spans="1:13" ht="50.1" customHeight="1" x14ac:dyDescent="0.2">
      <c r="A20" s="471"/>
      <c r="B20" s="475"/>
      <c r="C20" s="476"/>
      <c r="D20" s="477"/>
      <c r="E20" s="478"/>
      <c r="F20" s="479"/>
      <c r="G20" s="479"/>
      <c r="H20" s="479"/>
      <c r="I20" s="479"/>
      <c r="J20" s="479"/>
      <c r="K20" s="479"/>
      <c r="L20" s="479"/>
      <c r="M20" s="480"/>
    </row>
    <row r="21" spans="1:13" ht="13.5" customHeight="1" x14ac:dyDescent="0.2">
      <c r="A21" s="471"/>
      <c r="B21" s="481" t="s">
        <v>10</v>
      </c>
      <c r="C21" s="482"/>
      <c r="D21" s="483"/>
      <c r="E21" s="484"/>
      <c r="F21" s="500"/>
      <c r="G21" s="482"/>
      <c r="H21" s="500"/>
      <c r="I21" s="482"/>
      <c r="J21" s="500"/>
      <c r="K21" s="482"/>
      <c r="L21" s="500"/>
      <c r="M21" s="501"/>
    </row>
    <row r="22" spans="1:13" ht="13.5" customHeight="1" x14ac:dyDescent="0.2">
      <c r="A22" s="471"/>
      <c r="B22" s="486" t="s">
        <v>16</v>
      </c>
      <c r="C22" s="487"/>
      <c r="D22" s="502" t="s">
        <v>379</v>
      </c>
      <c r="E22" s="487"/>
      <c r="F22" s="502" t="s">
        <v>380</v>
      </c>
      <c r="G22" s="487"/>
      <c r="H22" s="502" t="s">
        <v>381</v>
      </c>
      <c r="I22" s="487"/>
      <c r="J22" s="502" t="s">
        <v>382</v>
      </c>
      <c r="K22" s="487"/>
      <c r="L22" s="502" t="s">
        <v>383</v>
      </c>
      <c r="M22" s="503"/>
    </row>
    <row r="23" spans="1:13" ht="13.5" customHeight="1" x14ac:dyDescent="0.2">
      <c r="A23" s="471"/>
      <c r="B23" s="481" t="s">
        <v>23</v>
      </c>
      <c r="C23" s="482"/>
      <c r="D23" s="483"/>
      <c r="E23" s="484"/>
      <c r="F23" s="500"/>
      <c r="G23" s="482"/>
      <c r="H23" s="500"/>
      <c r="I23" s="482"/>
      <c r="J23" s="500"/>
      <c r="K23" s="482"/>
      <c r="L23" s="500"/>
      <c r="M23" s="501"/>
    </row>
    <row r="24" spans="1:13" ht="13.5" customHeight="1" x14ac:dyDescent="0.2">
      <c r="A24" s="471"/>
      <c r="B24" s="504"/>
      <c r="C24" s="505"/>
      <c r="D24" s="495" t="s">
        <v>513</v>
      </c>
      <c r="E24" s="496" t="s">
        <v>515</v>
      </c>
      <c r="F24" s="495" t="s">
        <v>513</v>
      </c>
      <c r="G24" s="496" t="s">
        <v>515</v>
      </c>
      <c r="H24" s="495" t="s">
        <v>513</v>
      </c>
      <c r="I24" s="496" t="s">
        <v>515</v>
      </c>
      <c r="J24" s="495" t="s">
        <v>513</v>
      </c>
      <c r="K24" s="496" t="s">
        <v>515</v>
      </c>
      <c r="L24" s="495" t="s">
        <v>513</v>
      </c>
      <c r="M24" s="497" t="s">
        <v>515</v>
      </c>
    </row>
    <row r="25" spans="1:13" ht="13.5" customHeight="1" x14ac:dyDescent="0.2">
      <c r="B25" s="433" t="s">
        <v>474</v>
      </c>
      <c r="C25" s="434" t="s">
        <v>475</v>
      </c>
      <c r="D25" s="506">
        <v>13755</v>
      </c>
      <c r="E25" s="465"/>
      <c r="F25" s="506">
        <v>21735</v>
      </c>
      <c r="G25" s="465"/>
      <c r="H25" s="508">
        <v>31500</v>
      </c>
      <c r="I25" s="466"/>
      <c r="J25" s="506">
        <v>45675</v>
      </c>
      <c r="K25" s="465"/>
      <c r="L25" s="506">
        <v>70455</v>
      </c>
      <c r="M25" s="467"/>
    </row>
    <row r="26" spans="1:13" ht="13.5" customHeight="1" x14ac:dyDescent="0.2">
      <c r="B26" s="433"/>
      <c r="C26" s="435" t="s">
        <v>476</v>
      </c>
      <c r="D26" s="506">
        <v>14028</v>
      </c>
      <c r="E26" s="465"/>
      <c r="F26" s="506">
        <v>22168</v>
      </c>
      <c r="G26" s="465"/>
      <c r="H26" s="508">
        <v>32150</v>
      </c>
      <c r="I26" s="466"/>
      <c r="J26" s="506">
        <v>46538</v>
      </c>
      <c r="K26" s="465"/>
      <c r="L26" s="506">
        <v>71828</v>
      </c>
      <c r="M26" s="467"/>
    </row>
    <row r="27" spans="1:13" ht="13.5" customHeight="1" x14ac:dyDescent="0.2">
      <c r="B27" s="433"/>
      <c r="C27" s="435" t="s">
        <v>477</v>
      </c>
      <c r="D27" s="506">
        <v>14300</v>
      </c>
      <c r="E27" s="465"/>
      <c r="F27" s="506">
        <v>22600</v>
      </c>
      <c r="G27" s="465"/>
      <c r="H27" s="508">
        <v>32800</v>
      </c>
      <c r="I27" s="466"/>
      <c r="J27" s="506">
        <v>47400</v>
      </c>
      <c r="K27" s="465"/>
      <c r="L27" s="506">
        <v>73200</v>
      </c>
      <c r="M27" s="467"/>
    </row>
    <row r="28" spans="1:13" ht="13.5" customHeight="1" thickBot="1" x14ac:dyDescent="0.25">
      <c r="B28" s="454" t="s">
        <v>473</v>
      </c>
      <c r="C28" s="455"/>
      <c r="D28" s="507">
        <v>15015</v>
      </c>
      <c r="E28" s="468"/>
      <c r="F28" s="507">
        <v>23730</v>
      </c>
      <c r="G28" s="468"/>
      <c r="H28" s="509">
        <v>34440</v>
      </c>
      <c r="I28" s="469"/>
      <c r="J28" s="507">
        <v>49770</v>
      </c>
      <c r="K28" s="468"/>
      <c r="L28" s="507">
        <v>76860</v>
      </c>
      <c r="M28" s="470"/>
    </row>
    <row r="29" spans="1:13" ht="13.5" customHeight="1" x14ac:dyDescent="0.2"/>
    <row r="30" spans="1:13" ht="13.5" customHeight="1" x14ac:dyDescent="0.2"/>
  </sheetData>
  <sheetProtection password="CCA1" sheet="1" objects="1" scenarios="1"/>
  <mergeCells count="53">
    <mergeCell ref="F23:G23"/>
    <mergeCell ref="H23:I23"/>
    <mergeCell ref="J23:K23"/>
    <mergeCell ref="L23:M23"/>
    <mergeCell ref="L22:M22"/>
    <mergeCell ref="J22:K22"/>
    <mergeCell ref="H22:I22"/>
    <mergeCell ref="F22:G22"/>
    <mergeCell ref="F21:G21"/>
    <mergeCell ref="H21:I21"/>
    <mergeCell ref="J21:K21"/>
    <mergeCell ref="L21:M21"/>
    <mergeCell ref="B8:M8"/>
    <mergeCell ref="B9:M9"/>
    <mergeCell ref="B10:M10"/>
    <mergeCell ref="F11:G11"/>
    <mergeCell ref="H11:I11"/>
    <mergeCell ref="J11:K11"/>
    <mergeCell ref="L11:M11"/>
    <mergeCell ref="B13:C13"/>
    <mergeCell ref="F13:G13"/>
    <mergeCell ref="H13:I13"/>
    <mergeCell ref="J13:K13"/>
    <mergeCell ref="L13:M13"/>
    <mergeCell ref="B12:C12"/>
    <mergeCell ref="F12:G12"/>
    <mergeCell ref="H12:I12"/>
    <mergeCell ref="J12:K12"/>
    <mergeCell ref="L12:M12"/>
    <mergeCell ref="B19:C19"/>
    <mergeCell ref="B16:B18"/>
    <mergeCell ref="B14:C14"/>
    <mergeCell ref="F14:G14"/>
    <mergeCell ref="H14:I14"/>
    <mergeCell ref="L14:M14"/>
    <mergeCell ref="F20:G20"/>
    <mergeCell ref="H20:I20"/>
    <mergeCell ref="J20:K20"/>
    <mergeCell ref="L20:M20"/>
    <mergeCell ref="J14:K14"/>
    <mergeCell ref="B21:C21"/>
    <mergeCell ref="B22:C22"/>
    <mergeCell ref="B23:C23"/>
    <mergeCell ref="B25:B27"/>
    <mergeCell ref="B28:C28"/>
    <mergeCell ref="D22:E22"/>
    <mergeCell ref="D23:E23"/>
    <mergeCell ref="D11:E11"/>
    <mergeCell ref="D20:E20"/>
    <mergeCell ref="D21:E21"/>
    <mergeCell ref="D12:E12"/>
    <mergeCell ref="D13:E13"/>
    <mergeCell ref="D14:E14"/>
  </mergeCells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3"/>
  <sheetViews>
    <sheetView showGridLines="0" tabSelected="1" topLeftCell="A7" zoomScaleNormal="100" workbookViewId="0">
      <selection activeCell="N12" sqref="N12"/>
    </sheetView>
  </sheetViews>
  <sheetFormatPr defaultRowHeight="13.5" x14ac:dyDescent="0.2"/>
  <cols>
    <col min="1" max="1" width="0.83203125" style="56" customWidth="1"/>
    <col min="2" max="2" width="3.5" style="56" customWidth="1"/>
    <col min="3" max="3" width="15.6640625" style="56" customWidth="1"/>
    <col min="4" max="9" width="18.83203125" style="56" customWidth="1"/>
    <col min="10" max="10" width="38.33203125" style="56" customWidth="1"/>
    <col min="11" max="16384" width="9.33203125" style="56"/>
  </cols>
  <sheetData>
    <row r="1" spans="2:10" ht="6" hidden="1" customHeight="1" x14ac:dyDescent="0.2"/>
    <row r="2" spans="2:10" ht="34.5" hidden="1" customHeight="1" x14ac:dyDescent="0.2">
      <c r="C2" s="57" t="s">
        <v>552</v>
      </c>
      <c r="D2" s="57" t="s">
        <v>581</v>
      </c>
      <c r="E2" s="57" t="s">
        <v>582</v>
      </c>
      <c r="F2" s="57" t="s">
        <v>583</v>
      </c>
    </row>
    <row r="3" spans="2:10" ht="33.75" hidden="1" customHeight="1" x14ac:dyDescent="0.2">
      <c r="C3" s="58" t="s">
        <v>475</v>
      </c>
      <c r="D3" s="59">
        <f>(D17*E17)+(F17*G17)+(H17*I17)+(D28*E28)+(F28*G28)+(H28*I28)</f>
        <v>0</v>
      </c>
      <c r="E3" s="59">
        <f>SUM(E17,G17,I17,E28,G28,I28)</f>
        <v>0</v>
      </c>
      <c r="F3" s="59">
        <f>SUM(E3:E6)</f>
        <v>0</v>
      </c>
    </row>
    <row r="4" spans="2:10" ht="40.5" hidden="1" customHeight="1" x14ac:dyDescent="0.2">
      <c r="C4" s="60" t="s">
        <v>476</v>
      </c>
      <c r="D4" s="59">
        <f>(D18*E18)+(F18*G18)+(H18*I18)+(D29*E29)+(F29*G29)+(H29*I29)</f>
        <v>0</v>
      </c>
      <c r="E4" s="59">
        <f>SUM(E18,G18,I18,E29,G29,I29)</f>
        <v>0</v>
      </c>
      <c r="F4" s="59"/>
    </row>
    <row r="5" spans="2:10" ht="44.25" hidden="1" customHeight="1" x14ac:dyDescent="0.2">
      <c r="C5" s="60" t="s">
        <v>477</v>
      </c>
      <c r="D5" s="59">
        <f>(D19*E19)+(F19*G19)+(H19*I19)+(D30*E30)+(F30*G30)+(H30*I30)</f>
        <v>0</v>
      </c>
      <c r="E5" s="59">
        <f>SUM(E19,G19,I19,E30,G30,I30)</f>
        <v>0</v>
      </c>
      <c r="F5" s="59"/>
    </row>
    <row r="6" spans="2:10" ht="35.25" hidden="1" customHeight="1" x14ac:dyDescent="0.2">
      <c r="C6" s="57" t="s">
        <v>473</v>
      </c>
      <c r="D6" s="59">
        <f>(D20*E20)+(F20*G20)+(H20*I20)+(D31*E31)+(F31*G31)+(H31*I31)</f>
        <v>0</v>
      </c>
      <c r="E6" s="59">
        <f>SUM(E20,G20,I20,E31,G31,I31)</f>
        <v>0</v>
      </c>
      <c r="F6" s="59"/>
    </row>
    <row r="7" spans="2:10" ht="3" customHeight="1" thickBot="1" x14ac:dyDescent="0.25"/>
    <row r="8" spans="2:10" ht="35.25" customHeight="1" x14ac:dyDescent="0.25">
      <c r="B8" s="90" t="s">
        <v>478</v>
      </c>
      <c r="C8" s="91"/>
      <c r="D8" s="91"/>
      <c r="E8" s="91"/>
      <c r="F8" s="91"/>
      <c r="G8" s="91"/>
      <c r="H8" s="91"/>
      <c r="I8" s="91"/>
      <c r="J8" s="92"/>
    </row>
    <row r="9" spans="2:10" ht="15.75" customHeight="1" x14ac:dyDescent="0.2">
      <c r="B9" s="93" t="s">
        <v>479</v>
      </c>
      <c r="C9" s="94"/>
      <c r="D9" s="94"/>
      <c r="E9" s="94"/>
      <c r="F9" s="94"/>
      <c r="G9" s="94"/>
      <c r="H9" s="94"/>
      <c r="I9" s="94"/>
      <c r="J9" s="95"/>
    </row>
    <row r="10" spans="2:10" ht="15.75" customHeight="1" x14ac:dyDescent="0.2">
      <c r="B10" s="96"/>
      <c r="C10" s="97"/>
      <c r="D10" s="97"/>
      <c r="E10" s="97"/>
      <c r="F10" s="97"/>
      <c r="G10" s="97"/>
      <c r="H10" s="97"/>
      <c r="I10" s="97"/>
      <c r="J10" s="98"/>
    </row>
    <row r="11" spans="2:10" s="61" customFormat="1" ht="13.5" customHeight="1" x14ac:dyDescent="0.2">
      <c r="B11" s="99" t="s">
        <v>598</v>
      </c>
      <c r="C11" s="100"/>
      <c r="D11" s="100"/>
      <c r="E11" s="100"/>
      <c r="F11" s="100"/>
      <c r="G11" s="100"/>
      <c r="H11" s="100"/>
      <c r="I11" s="101"/>
      <c r="J11" s="102" t="s">
        <v>615</v>
      </c>
    </row>
    <row r="12" spans="2:10" s="61" customFormat="1" ht="13.5" customHeight="1" x14ac:dyDescent="0.2">
      <c r="B12" s="99" t="s">
        <v>599</v>
      </c>
      <c r="C12" s="100"/>
      <c r="D12" s="100"/>
      <c r="E12" s="100"/>
      <c r="F12" s="100"/>
      <c r="G12" s="100"/>
      <c r="H12" s="100"/>
      <c r="I12" s="101"/>
      <c r="J12" s="104"/>
    </row>
    <row r="13" spans="2:10" s="61" customFormat="1" ht="13.5" customHeight="1" x14ac:dyDescent="0.2">
      <c r="B13" s="79" t="s">
        <v>10</v>
      </c>
      <c r="C13" s="80"/>
      <c r="D13" s="80" t="s">
        <v>602</v>
      </c>
      <c r="E13" s="80"/>
      <c r="F13" s="80" t="s">
        <v>603</v>
      </c>
      <c r="G13" s="80"/>
      <c r="H13" s="80" t="s">
        <v>604</v>
      </c>
      <c r="I13" s="80"/>
      <c r="J13" s="104"/>
    </row>
    <row r="14" spans="2:10" s="61" customFormat="1" ht="13.5" customHeight="1" x14ac:dyDescent="0.2">
      <c r="B14" s="105" t="s">
        <v>16</v>
      </c>
      <c r="C14" s="106"/>
      <c r="D14" s="106" t="s">
        <v>594</v>
      </c>
      <c r="E14" s="106"/>
      <c r="F14" s="106" t="s">
        <v>594</v>
      </c>
      <c r="G14" s="106"/>
      <c r="H14" s="106" t="s">
        <v>594</v>
      </c>
      <c r="I14" s="106"/>
      <c r="J14" s="104"/>
    </row>
    <row r="15" spans="2:10" s="61" customFormat="1" ht="13.5" customHeight="1" x14ac:dyDescent="0.2">
      <c r="B15" s="79" t="s">
        <v>608</v>
      </c>
      <c r="C15" s="80"/>
      <c r="D15" s="80" t="s">
        <v>596</v>
      </c>
      <c r="E15" s="80"/>
      <c r="F15" s="80" t="s">
        <v>595</v>
      </c>
      <c r="G15" s="80"/>
      <c r="H15" s="80" t="s">
        <v>597</v>
      </c>
      <c r="I15" s="80"/>
      <c r="J15" s="104"/>
    </row>
    <row r="16" spans="2:10" s="61" customFormat="1" ht="13.5" customHeight="1" x14ac:dyDescent="0.2">
      <c r="B16" s="79"/>
      <c r="C16" s="80"/>
      <c r="D16" s="77" t="s">
        <v>513</v>
      </c>
      <c r="E16" s="107" t="s">
        <v>515</v>
      </c>
      <c r="F16" s="77" t="s">
        <v>513</v>
      </c>
      <c r="G16" s="107" t="s">
        <v>515</v>
      </c>
      <c r="H16" s="77" t="s">
        <v>513</v>
      </c>
      <c r="I16" s="107" t="s">
        <v>515</v>
      </c>
      <c r="J16" s="104"/>
    </row>
    <row r="17" spans="2:10" s="61" customFormat="1" ht="13.5" customHeight="1" x14ac:dyDescent="0.2">
      <c r="B17" s="81" t="s">
        <v>474</v>
      </c>
      <c r="C17" s="82" t="s">
        <v>475</v>
      </c>
      <c r="D17" s="78">
        <v>36575</v>
      </c>
      <c r="E17" s="64"/>
      <c r="F17" s="78">
        <v>40755</v>
      </c>
      <c r="G17" s="64"/>
      <c r="H17" s="78">
        <v>61655</v>
      </c>
      <c r="I17" s="65"/>
      <c r="J17" s="104"/>
    </row>
    <row r="18" spans="2:10" s="61" customFormat="1" ht="13.5" customHeight="1" x14ac:dyDescent="0.2">
      <c r="B18" s="81"/>
      <c r="C18" s="83" t="s">
        <v>476</v>
      </c>
      <c r="D18" s="78">
        <v>37538</v>
      </c>
      <c r="E18" s="64"/>
      <c r="F18" s="78">
        <v>41828</v>
      </c>
      <c r="G18" s="64"/>
      <c r="H18" s="78">
        <v>63278</v>
      </c>
      <c r="I18" s="65"/>
      <c r="J18" s="104"/>
    </row>
    <row r="19" spans="2:10" s="61" customFormat="1" ht="13.5" customHeight="1" x14ac:dyDescent="0.2">
      <c r="B19" s="81"/>
      <c r="C19" s="83" t="s">
        <v>477</v>
      </c>
      <c r="D19" s="78">
        <v>38500</v>
      </c>
      <c r="E19" s="64"/>
      <c r="F19" s="78">
        <v>42900</v>
      </c>
      <c r="G19" s="64"/>
      <c r="H19" s="78">
        <v>64900</v>
      </c>
      <c r="I19" s="65"/>
      <c r="J19" s="104"/>
    </row>
    <row r="20" spans="2:10" s="61" customFormat="1" ht="13.5" customHeight="1" x14ac:dyDescent="0.2">
      <c r="B20" s="84" t="s">
        <v>473</v>
      </c>
      <c r="C20" s="85"/>
      <c r="D20" s="78">
        <v>40425</v>
      </c>
      <c r="E20" s="64"/>
      <c r="F20" s="78">
        <v>45045</v>
      </c>
      <c r="G20" s="64"/>
      <c r="H20" s="78">
        <v>68145</v>
      </c>
      <c r="I20" s="65"/>
      <c r="J20" s="104"/>
    </row>
    <row r="21" spans="2:10" s="61" customFormat="1" ht="3.75" customHeight="1" x14ac:dyDescent="0.2">
      <c r="B21" s="66"/>
      <c r="C21" s="67"/>
      <c r="D21" s="67"/>
      <c r="E21" s="67"/>
      <c r="F21" s="67"/>
      <c r="G21" s="67"/>
      <c r="H21" s="67"/>
      <c r="I21" s="68"/>
      <c r="J21" s="104"/>
    </row>
    <row r="22" spans="2:10" s="61" customFormat="1" ht="13.5" customHeight="1" x14ac:dyDescent="0.2">
      <c r="B22" s="108" t="s">
        <v>600</v>
      </c>
      <c r="C22" s="109"/>
      <c r="D22" s="109"/>
      <c r="E22" s="109"/>
      <c r="F22" s="109"/>
      <c r="G22" s="109"/>
      <c r="H22" s="109"/>
      <c r="I22" s="110"/>
      <c r="J22" s="104"/>
    </row>
    <row r="23" spans="2:10" s="61" customFormat="1" ht="13.5" customHeight="1" x14ac:dyDescent="0.2">
      <c r="B23" s="99" t="s">
        <v>601</v>
      </c>
      <c r="C23" s="100"/>
      <c r="D23" s="100"/>
      <c r="E23" s="100"/>
      <c r="F23" s="100"/>
      <c r="G23" s="100"/>
      <c r="H23" s="100"/>
      <c r="I23" s="101"/>
      <c r="J23" s="104"/>
    </row>
    <row r="24" spans="2:10" s="61" customFormat="1" ht="13.5" customHeight="1" x14ac:dyDescent="0.2">
      <c r="B24" s="79" t="s">
        <v>10</v>
      </c>
      <c r="C24" s="80"/>
      <c r="D24" s="80" t="s">
        <v>605</v>
      </c>
      <c r="E24" s="80"/>
      <c r="F24" s="80" t="s">
        <v>606</v>
      </c>
      <c r="G24" s="80"/>
      <c r="H24" s="80" t="s">
        <v>607</v>
      </c>
      <c r="I24" s="80"/>
      <c r="J24" s="104"/>
    </row>
    <row r="25" spans="2:10" s="61" customFormat="1" ht="13.5" customHeight="1" x14ac:dyDescent="0.2">
      <c r="B25" s="105" t="s">
        <v>16</v>
      </c>
      <c r="C25" s="106"/>
      <c r="D25" s="106" t="s">
        <v>594</v>
      </c>
      <c r="E25" s="106"/>
      <c r="F25" s="106" t="s">
        <v>594</v>
      </c>
      <c r="G25" s="106"/>
      <c r="H25" s="106" t="s">
        <v>594</v>
      </c>
      <c r="I25" s="106"/>
      <c r="J25" s="104"/>
    </row>
    <row r="26" spans="2:10" s="61" customFormat="1" ht="13.5" customHeight="1" x14ac:dyDescent="0.2">
      <c r="B26" s="79" t="s">
        <v>608</v>
      </c>
      <c r="C26" s="80"/>
      <c r="D26" s="80" t="s">
        <v>596</v>
      </c>
      <c r="E26" s="80"/>
      <c r="F26" s="80" t="s">
        <v>595</v>
      </c>
      <c r="G26" s="80"/>
      <c r="H26" s="80" t="s">
        <v>597</v>
      </c>
      <c r="I26" s="80"/>
      <c r="J26" s="104"/>
    </row>
    <row r="27" spans="2:10" s="61" customFormat="1" ht="13.5" customHeight="1" x14ac:dyDescent="0.2">
      <c r="B27" s="79"/>
      <c r="C27" s="80"/>
      <c r="D27" s="77" t="s">
        <v>513</v>
      </c>
      <c r="E27" s="107" t="s">
        <v>515</v>
      </c>
      <c r="F27" s="77" t="s">
        <v>513</v>
      </c>
      <c r="G27" s="107" t="s">
        <v>515</v>
      </c>
      <c r="H27" s="77" t="s">
        <v>513</v>
      </c>
      <c r="I27" s="107" t="s">
        <v>515</v>
      </c>
      <c r="J27" s="104"/>
    </row>
    <row r="28" spans="2:10" s="61" customFormat="1" ht="13.5" customHeight="1" x14ac:dyDescent="0.2">
      <c r="B28" s="81" t="s">
        <v>474</v>
      </c>
      <c r="C28" s="82" t="s">
        <v>475</v>
      </c>
      <c r="D28" s="86">
        <v>39425</v>
      </c>
      <c r="E28" s="69"/>
      <c r="F28" s="87">
        <v>43605</v>
      </c>
      <c r="G28" s="70"/>
      <c r="H28" s="87">
        <v>64505</v>
      </c>
      <c r="I28" s="70"/>
      <c r="J28" s="104"/>
    </row>
    <row r="29" spans="2:10" s="61" customFormat="1" ht="13.5" customHeight="1" x14ac:dyDescent="0.2">
      <c r="B29" s="81"/>
      <c r="C29" s="83" t="s">
        <v>476</v>
      </c>
      <c r="D29" s="86">
        <v>40463</v>
      </c>
      <c r="E29" s="69"/>
      <c r="F29" s="87">
        <v>44753</v>
      </c>
      <c r="G29" s="70"/>
      <c r="H29" s="87">
        <v>66203</v>
      </c>
      <c r="I29" s="70"/>
      <c r="J29" s="104"/>
    </row>
    <row r="30" spans="2:10" s="61" customFormat="1" ht="13.5" customHeight="1" x14ac:dyDescent="0.2">
      <c r="B30" s="81"/>
      <c r="C30" s="83" t="s">
        <v>477</v>
      </c>
      <c r="D30" s="86">
        <v>41500</v>
      </c>
      <c r="E30" s="69"/>
      <c r="F30" s="87">
        <v>45900</v>
      </c>
      <c r="G30" s="70"/>
      <c r="H30" s="87">
        <v>67900</v>
      </c>
      <c r="I30" s="70"/>
      <c r="J30" s="104"/>
    </row>
    <row r="31" spans="2:10" s="61" customFormat="1" ht="13.5" customHeight="1" x14ac:dyDescent="0.2">
      <c r="B31" s="84" t="s">
        <v>473</v>
      </c>
      <c r="C31" s="85"/>
      <c r="D31" s="86">
        <v>43575</v>
      </c>
      <c r="E31" s="69"/>
      <c r="F31" s="87">
        <v>48195</v>
      </c>
      <c r="G31" s="70"/>
      <c r="H31" s="87">
        <v>71295</v>
      </c>
      <c r="I31" s="70"/>
      <c r="J31" s="111"/>
    </row>
    <row r="32" spans="2:10" s="61" customFormat="1" ht="3.75" customHeight="1" x14ac:dyDescent="0.2">
      <c r="B32" s="71"/>
      <c r="C32" s="72"/>
      <c r="D32" s="73"/>
      <c r="E32" s="73"/>
      <c r="F32" s="74"/>
      <c r="G32" s="74"/>
      <c r="H32" s="74"/>
      <c r="I32" s="74"/>
      <c r="J32" s="75"/>
    </row>
    <row r="33" spans="2:10" s="61" customFormat="1" ht="13.5" customHeight="1" x14ac:dyDescent="0.2">
      <c r="B33" s="99" t="s">
        <v>598</v>
      </c>
      <c r="C33" s="100"/>
      <c r="D33" s="100"/>
      <c r="E33" s="100"/>
      <c r="F33" s="100"/>
      <c r="G33" s="100"/>
      <c r="H33" s="100"/>
      <c r="I33" s="101"/>
      <c r="J33" s="102" t="s">
        <v>616</v>
      </c>
    </row>
    <row r="34" spans="2:10" s="61" customFormat="1" ht="13.5" customHeight="1" x14ac:dyDescent="0.2">
      <c r="B34" s="99" t="s">
        <v>599</v>
      </c>
      <c r="C34" s="100"/>
      <c r="D34" s="100"/>
      <c r="E34" s="100"/>
      <c r="F34" s="100"/>
      <c r="G34" s="100"/>
      <c r="H34" s="100"/>
      <c r="I34" s="101"/>
      <c r="J34" s="104"/>
    </row>
    <row r="35" spans="2:10" s="61" customFormat="1" ht="13.5" customHeight="1" x14ac:dyDescent="0.2">
      <c r="B35" s="79" t="s">
        <v>10</v>
      </c>
      <c r="C35" s="80"/>
      <c r="D35" s="80" t="s">
        <v>610</v>
      </c>
      <c r="E35" s="80"/>
      <c r="F35" s="80" t="s">
        <v>611</v>
      </c>
      <c r="G35" s="80"/>
      <c r="H35" s="80" t="s">
        <v>612</v>
      </c>
      <c r="I35" s="80"/>
      <c r="J35" s="104"/>
    </row>
    <row r="36" spans="2:10" s="61" customFormat="1" ht="13.5" customHeight="1" x14ac:dyDescent="0.2">
      <c r="B36" s="105" t="s">
        <v>16</v>
      </c>
      <c r="C36" s="106"/>
      <c r="D36" s="106" t="s">
        <v>594</v>
      </c>
      <c r="E36" s="106"/>
      <c r="F36" s="106" t="s">
        <v>594</v>
      </c>
      <c r="G36" s="106"/>
      <c r="H36" s="106" t="s">
        <v>594</v>
      </c>
      <c r="I36" s="106"/>
      <c r="J36" s="104"/>
    </row>
    <row r="37" spans="2:10" s="61" customFormat="1" ht="13.5" customHeight="1" x14ac:dyDescent="0.2">
      <c r="B37" s="79" t="s">
        <v>608</v>
      </c>
      <c r="C37" s="80"/>
      <c r="D37" s="80" t="s">
        <v>617</v>
      </c>
      <c r="E37" s="80"/>
      <c r="F37" s="80" t="s">
        <v>618</v>
      </c>
      <c r="G37" s="80"/>
      <c r="H37" s="80" t="s">
        <v>596</v>
      </c>
      <c r="I37" s="80"/>
      <c r="J37" s="104"/>
    </row>
    <row r="38" spans="2:10" s="61" customFormat="1" ht="13.5" customHeight="1" x14ac:dyDescent="0.2">
      <c r="B38" s="79"/>
      <c r="C38" s="80"/>
      <c r="D38" s="77" t="s">
        <v>513</v>
      </c>
      <c r="E38" s="77" t="s">
        <v>515</v>
      </c>
      <c r="F38" s="77" t="s">
        <v>513</v>
      </c>
      <c r="G38" s="77" t="s">
        <v>515</v>
      </c>
      <c r="H38" s="77" t="s">
        <v>513</v>
      </c>
      <c r="I38" s="77" t="s">
        <v>515</v>
      </c>
      <c r="J38" s="104"/>
    </row>
    <row r="39" spans="2:10" s="61" customFormat="1" ht="13.5" customHeight="1" x14ac:dyDescent="0.2">
      <c r="B39" s="81" t="s">
        <v>474</v>
      </c>
      <c r="C39" s="82" t="s">
        <v>475</v>
      </c>
      <c r="D39" s="86"/>
      <c r="E39" s="86"/>
      <c r="F39" s="87"/>
      <c r="G39" s="87"/>
      <c r="H39" s="87"/>
      <c r="I39" s="87"/>
      <c r="J39" s="104"/>
    </row>
    <row r="40" spans="2:10" s="61" customFormat="1" ht="13.5" customHeight="1" x14ac:dyDescent="0.2">
      <c r="B40" s="81"/>
      <c r="C40" s="83" t="s">
        <v>476</v>
      </c>
      <c r="D40" s="86"/>
      <c r="E40" s="86"/>
      <c r="F40" s="87"/>
      <c r="G40" s="87"/>
      <c r="H40" s="87"/>
      <c r="I40" s="87"/>
      <c r="J40" s="104"/>
    </row>
    <row r="41" spans="2:10" s="61" customFormat="1" ht="13.5" customHeight="1" x14ac:dyDescent="0.2">
      <c r="B41" s="81"/>
      <c r="C41" s="83" t="s">
        <v>477</v>
      </c>
      <c r="D41" s="86"/>
      <c r="E41" s="86"/>
      <c r="F41" s="87"/>
      <c r="G41" s="87"/>
      <c r="H41" s="87"/>
      <c r="I41" s="87"/>
      <c r="J41" s="104"/>
    </row>
    <row r="42" spans="2:10" s="76" customFormat="1" ht="13.5" customHeight="1" x14ac:dyDescent="0.2">
      <c r="B42" s="84" t="s">
        <v>473</v>
      </c>
      <c r="C42" s="85"/>
      <c r="D42" s="86"/>
      <c r="E42" s="86"/>
      <c r="F42" s="87"/>
      <c r="G42" s="87"/>
      <c r="H42" s="87"/>
      <c r="I42" s="87"/>
      <c r="J42" s="104"/>
    </row>
    <row r="43" spans="2:10" s="76" customFormat="1" ht="4.5" customHeight="1" x14ac:dyDescent="0.2">
      <c r="B43" s="66"/>
      <c r="C43" s="67"/>
      <c r="D43" s="67"/>
      <c r="E43" s="67"/>
      <c r="F43" s="67"/>
      <c r="G43" s="67"/>
      <c r="H43" s="67"/>
      <c r="I43" s="68"/>
      <c r="J43" s="104"/>
    </row>
    <row r="44" spans="2:10" ht="13.5" customHeight="1" x14ac:dyDescent="0.2">
      <c r="B44" s="108" t="s">
        <v>600</v>
      </c>
      <c r="C44" s="109"/>
      <c r="D44" s="109"/>
      <c r="E44" s="109"/>
      <c r="F44" s="109"/>
      <c r="G44" s="109"/>
      <c r="H44" s="109"/>
      <c r="I44" s="110"/>
      <c r="J44" s="104"/>
    </row>
    <row r="45" spans="2:10" ht="13.5" customHeight="1" x14ac:dyDescent="0.2">
      <c r="B45" s="99" t="s">
        <v>601</v>
      </c>
      <c r="C45" s="100"/>
      <c r="D45" s="100"/>
      <c r="E45" s="100"/>
      <c r="F45" s="100"/>
      <c r="G45" s="100"/>
      <c r="H45" s="100"/>
      <c r="I45" s="101"/>
      <c r="J45" s="104"/>
    </row>
    <row r="46" spans="2:10" ht="13.5" customHeight="1" x14ac:dyDescent="0.2">
      <c r="B46" s="79" t="s">
        <v>10</v>
      </c>
      <c r="C46" s="80"/>
      <c r="D46" s="80" t="s">
        <v>609</v>
      </c>
      <c r="E46" s="80"/>
      <c r="F46" s="80" t="s">
        <v>613</v>
      </c>
      <c r="G46" s="80"/>
      <c r="H46" s="80" t="s">
        <v>614</v>
      </c>
      <c r="I46" s="80"/>
      <c r="J46" s="104"/>
    </row>
    <row r="47" spans="2:10" ht="13.5" customHeight="1" x14ac:dyDescent="0.2">
      <c r="B47" s="105" t="s">
        <v>16</v>
      </c>
      <c r="C47" s="106"/>
      <c r="D47" s="106" t="s">
        <v>594</v>
      </c>
      <c r="E47" s="106"/>
      <c r="F47" s="106" t="s">
        <v>594</v>
      </c>
      <c r="G47" s="106"/>
      <c r="H47" s="106" t="s">
        <v>594</v>
      </c>
      <c r="I47" s="106"/>
      <c r="J47" s="104"/>
    </row>
    <row r="48" spans="2:10" ht="13.5" customHeight="1" x14ac:dyDescent="0.2">
      <c r="B48" s="79" t="s">
        <v>608</v>
      </c>
      <c r="C48" s="80"/>
      <c r="D48" s="80" t="s">
        <v>617</v>
      </c>
      <c r="E48" s="80"/>
      <c r="F48" s="80" t="s">
        <v>618</v>
      </c>
      <c r="G48" s="80"/>
      <c r="H48" s="80" t="s">
        <v>596</v>
      </c>
      <c r="I48" s="80"/>
      <c r="J48" s="104"/>
    </row>
    <row r="49" spans="2:10" ht="13.5" customHeight="1" x14ac:dyDescent="0.2">
      <c r="B49" s="79"/>
      <c r="C49" s="80"/>
      <c r="D49" s="77" t="s">
        <v>513</v>
      </c>
      <c r="E49" s="77" t="s">
        <v>515</v>
      </c>
      <c r="F49" s="77" t="s">
        <v>513</v>
      </c>
      <c r="G49" s="77" t="s">
        <v>515</v>
      </c>
      <c r="H49" s="77" t="s">
        <v>513</v>
      </c>
      <c r="I49" s="77" t="s">
        <v>515</v>
      </c>
      <c r="J49" s="104"/>
    </row>
    <row r="50" spans="2:10" ht="13.5" customHeight="1" x14ac:dyDescent="0.2">
      <c r="B50" s="81" t="s">
        <v>474</v>
      </c>
      <c r="C50" s="82" t="s">
        <v>475</v>
      </c>
      <c r="D50" s="86"/>
      <c r="E50" s="86"/>
      <c r="F50" s="87"/>
      <c r="G50" s="87"/>
      <c r="H50" s="87"/>
      <c r="I50" s="87"/>
      <c r="J50" s="104"/>
    </row>
    <row r="51" spans="2:10" ht="13.5" customHeight="1" x14ac:dyDescent="0.2">
      <c r="B51" s="81"/>
      <c r="C51" s="83" t="s">
        <v>476</v>
      </c>
      <c r="D51" s="86"/>
      <c r="E51" s="86"/>
      <c r="F51" s="87"/>
      <c r="G51" s="87"/>
      <c r="H51" s="87"/>
      <c r="I51" s="87"/>
      <c r="J51" s="104"/>
    </row>
    <row r="52" spans="2:10" ht="13.5" customHeight="1" x14ac:dyDescent="0.2">
      <c r="B52" s="81"/>
      <c r="C52" s="83" t="s">
        <v>477</v>
      </c>
      <c r="D52" s="86"/>
      <c r="E52" s="86"/>
      <c r="F52" s="87"/>
      <c r="G52" s="87"/>
      <c r="H52" s="87"/>
      <c r="I52" s="87"/>
      <c r="J52" s="104"/>
    </row>
    <row r="53" spans="2:10" ht="13.5" customHeight="1" thickBot="1" x14ac:dyDescent="0.25">
      <c r="B53" s="112" t="s">
        <v>473</v>
      </c>
      <c r="C53" s="113"/>
      <c r="D53" s="114"/>
      <c r="E53" s="114"/>
      <c r="F53" s="115"/>
      <c r="G53" s="115"/>
      <c r="H53" s="115"/>
      <c r="I53" s="115"/>
      <c r="J53" s="111"/>
    </row>
  </sheetData>
  <sheetProtection password="CCA1" sheet="1" objects="1" scenarios="1"/>
  <mergeCells count="75">
    <mergeCell ref="B44:I44"/>
    <mergeCell ref="B45:I45"/>
    <mergeCell ref="B11:I11"/>
    <mergeCell ref="B12:I12"/>
    <mergeCell ref="B21:I21"/>
    <mergeCell ref="B22:I22"/>
    <mergeCell ref="B23:I23"/>
    <mergeCell ref="B43:I43"/>
    <mergeCell ref="D26:E26"/>
    <mergeCell ref="D35:E35"/>
    <mergeCell ref="D36:E36"/>
    <mergeCell ref="D15:E15"/>
    <mergeCell ref="D24:E24"/>
    <mergeCell ref="D25:E25"/>
    <mergeCell ref="B39:B41"/>
    <mergeCell ref="B42:C42"/>
    <mergeCell ref="B49:C49"/>
    <mergeCell ref="B50:B52"/>
    <mergeCell ref="B53:C53"/>
    <mergeCell ref="B8:J8"/>
    <mergeCell ref="B9:J9"/>
    <mergeCell ref="B10:J10"/>
    <mergeCell ref="J11:J31"/>
    <mergeCell ref="J33:J53"/>
    <mergeCell ref="B34:I34"/>
    <mergeCell ref="B33:I33"/>
    <mergeCell ref="B48:C48"/>
    <mergeCell ref="D48:E48"/>
    <mergeCell ref="F48:G48"/>
    <mergeCell ref="H48:I48"/>
    <mergeCell ref="B47:C47"/>
    <mergeCell ref="D47:E47"/>
    <mergeCell ref="F47:G47"/>
    <mergeCell ref="H47:I47"/>
    <mergeCell ref="B46:C46"/>
    <mergeCell ref="D46:E46"/>
    <mergeCell ref="F46:G46"/>
    <mergeCell ref="H46:I46"/>
    <mergeCell ref="H25:I25"/>
    <mergeCell ref="B26:C26"/>
    <mergeCell ref="F26:G26"/>
    <mergeCell ref="H26:I26"/>
    <mergeCell ref="B20:C20"/>
    <mergeCell ref="B24:C24"/>
    <mergeCell ref="B31:C31"/>
    <mergeCell ref="B27:C27"/>
    <mergeCell ref="B28:B30"/>
    <mergeCell ref="B25:C25"/>
    <mergeCell ref="F25:G25"/>
    <mergeCell ref="B38:C38"/>
    <mergeCell ref="D37:E37"/>
    <mergeCell ref="B35:C35"/>
    <mergeCell ref="F35:G35"/>
    <mergeCell ref="H35:I35"/>
    <mergeCell ref="B36:C36"/>
    <mergeCell ref="F36:G36"/>
    <mergeCell ref="H36:I36"/>
    <mergeCell ref="B37:C37"/>
    <mergeCell ref="F37:G37"/>
    <mergeCell ref="H37:I37"/>
    <mergeCell ref="B13:C13"/>
    <mergeCell ref="F13:G13"/>
    <mergeCell ref="H13:I13"/>
    <mergeCell ref="F24:G24"/>
    <mergeCell ref="H24:I24"/>
    <mergeCell ref="B16:C16"/>
    <mergeCell ref="B17:B19"/>
    <mergeCell ref="B14:C14"/>
    <mergeCell ref="F14:G14"/>
    <mergeCell ref="H14:I14"/>
    <mergeCell ref="B15:C15"/>
    <mergeCell ref="F15:G15"/>
    <mergeCell ref="H15:I15"/>
    <mergeCell ref="D13:E13"/>
    <mergeCell ref="D14:E14"/>
  </mergeCells>
  <phoneticPr fontId="1" type="noConversion"/>
  <pageMargins left="0.7" right="0.7" top="0.75" bottom="0.75" header="0.3" footer="0.3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9"/>
  <sheetViews>
    <sheetView showGridLines="0" topLeftCell="A7" zoomScaleNormal="100" workbookViewId="0">
      <selection activeCell="Q12" sqref="Q12"/>
    </sheetView>
  </sheetViews>
  <sheetFormatPr defaultRowHeight="13.5" x14ac:dyDescent="0.2"/>
  <cols>
    <col min="1" max="1" width="0.83203125" style="56" customWidth="1"/>
    <col min="2" max="2" width="3.5" style="56" customWidth="1"/>
    <col min="3" max="3" width="15.6640625" style="56" customWidth="1"/>
    <col min="4" max="13" width="18.83203125" style="56" customWidth="1"/>
    <col min="14" max="14" width="9.33203125" style="56"/>
    <col min="15" max="15" width="12.6640625" style="56" bestFit="1" customWidth="1"/>
    <col min="16" max="16384" width="9.33203125" style="56"/>
  </cols>
  <sheetData>
    <row r="1" spans="2:13" ht="3" hidden="1" customHeight="1" x14ac:dyDescent="0.2"/>
    <row r="2" spans="2:13" ht="3" hidden="1" customHeight="1" x14ac:dyDescent="0.2">
      <c r="C2" s="57" t="s">
        <v>580</v>
      </c>
      <c r="D2" s="57" t="s">
        <v>581</v>
      </c>
      <c r="E2" s="57" t="s">
        <v>582</v>
      </c>
      <c r="F2" s="57" t="s">
        <v>583</v>
      </c>
    </row>
    <row r="3" spans="2:13" ht="3" hidden="1" customHeight="1" x14ac:dyDescent="0.2">
      <c r="C3" s="58" t="s">
        <v>584</v>
      </c>
      <c r="D3" s="57">
        <f>(D16*E16)+(F16*G16)+(H16*I16)+(J16*K16)+(D25*E25)+(F25*G25)+(H25*I25)+(J25*K25)+(D34*E34)+(F34*G34)+(H34*I34)+(J34*K34)+(L34*M34)</f>
        <v>0</v>
      </c>
      <c r="E3" s="116">
        <f>SUM(E16,G16,K16,E25,G25,I25,K25,E34,G34,I34,K34,M34)</f>
        <v>0</v>
      </c>
      <c r="F3" s="116">
        <f>SUM(E3:E6)</f>
        <v>0</v>
      </c>
    </row>
    <row r="4" spans="2:13" ht="3" hidden="1" customHeight="1" x14ac:dyDescent="0.2">
      <c r="C4" s="60" t="s">
        <v>585</v>
      </c>
      <c r="D4" s="57">
        <f t="shared" ref="D4:D6" si="0">(D17*E17)+(F17*G17)+(H17*I17)+(J17*K17)+(D26*E26)+(F26*G26)+(H26*I26)+(J26*K26)+(D35*E35)+(F35*G35)+(H35*I35)+(J35*K35)+(L35*M35)</f>
        <v>0</v>
      </c>
      <c r="E4" s="116">
        <f t="shared" ref="E4:E6" si="1">SUM(E17,G17,K17,E26,G26,I26,K26,E35,G35,I35,K35,M35)</f>
        <v>0</v>
      </c>
      <c r="F4" s="57"/>
    </row>
    <row r="5" spans="2:13" ht="3" hidden="1" customHeight="1" x14ac:dyDescent="0.2">
      <c r="C5" s="60" t="s">
        <v>586</v>
      </c>
      <c r="D5" s="57">
        <f t="shared" si="0"/>
        <v>0</v>
      </c>
      <c r="E5" s="116">
        <f t="shared" si="1"/>
        <v>0</v>
      </c>
      <c r="F5" s="57"/>
    </row>
    <row r="6" spans="2:13" ht="3" hidden="1" customHeight="1" x14ac:dyDescent="0.2">
      <c r="C6" s="57" t="s">
        <v>587</v>
      </c>
      <c r="D6" s="57">
        <f t="shared" si="0"/>
        <v>0</v>
      </c>
      <c r="E6" s="116">
        <f t="shared" si="1"/>
        <v>0</v>
      </c>
      <c r="F6" s="57"/>
    </row>
    <row r="7" spans="2:13" ht="3" customHeight="1" thickBot="1" x14ac:dyDescent="0.25"/>
    <row r="8" spans="2:13" ht="35.25" customHeight="1" x14ac:dyDescent="0.25">
      <c r="B8" s="90" t="s">
        <v>478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2"/>
    </row>
    <row r="9" spans="2:13" ht="15.75" customHeight="1" x14ac:dyDescent="0.2">
      <c r="B9" s="125" t="s">
        <v>479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</row>
    <row r="10" spans="2:13" ht="15.75" customHeight="1" x14ac:dyDescent="0.2">
      <c r="B10" s="128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30"/>
    </row>
    <row r="11" spans="2:13" s="61" customFormat="1" ht="50.1" customHeight="1" x14ac:dyDescent="0.2">
      <c r="B11" s="131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3"/>
    </row>
    <row r="12" spans="2:13" s="61" customFormat="1" ht="13.5" customHeight="1" x14ac:dyDescent="0.2">
      <c r="B12" s="79" t="s">
        <v>10</v>
      </c>
      <c r="C12" s="80"/>
      <c r="D12" s="134" t="s">
        <v>72</v>
      </c>
      <c r="E12" s="135"/>
      <c r="F12" s="80" t="s">
        <v>73</v>
      </c>
      <c r="G12" s="80"/>
      <c r="H12" s="80" t="s">
        <v>74</v>
      </c>
      <c r="I12" s="80"/>
      <c r="J12" s="80" t="s">
        <v>75</v>
      </c>
      <c r="K12" s="80"/>
      <c r="L12" s="80"/>
      <c r="M12" s="136"/>
    </row>
    <row r="13" spans="2:13" s="61" customFormat="1" ht="13.5" customHeight="1" x14ac:dyDescent="0.2">
      <c r="B13" s="105" t="s">
        <v>16</v>
      </c>
      <c r="C13" s="106"/>
      <c r="D13" s="137" t="s">
        <v>101</v>
      </c>
      <c r="E13" s="137"/>
      <c r="F13" s="106" t="s">
        <v>102</v>
      </c>
      <c r="G13" s="106"/>
      <c r="H13" s="106" t="s">
        <v>103</v>
      </c>
      <c r="I13" s="106"/>
      <c r="J13" s="106" t="s">
        <v>104</v>
      </c>
      <c r="K13" s="106"/>
      <c r="L13" s="106"/>
      <c r="M13" s="138"/>
    </row>
    <row r="14" spans="2:13" s="61" customFormat="1" ht="13.5" customHeight="1" x14ac:dyDescent="0.2">
      <c r="B14" s="79" t="s">
        <v>23</v>
      </c>
      <c r="C14" s="80"/>
      <c r="D14" s="77" t="s">
        <v>76</v>
      </c>
      <c r="E14" s="77"/>
      <c r="F14" s="80" t="s">
        <v>77</v>
      </c>
      <c r="G14" s="80"/>
      <c r="H14" s="80" t="s">
        <v>78</v>
      </c>
      <c r="I14" s="80"/>
      <c r="J14" s="80" t="s">
        <v>79</v>
      </c>
      <c r="K14" s="80"/>
      <c r="L14" s="80"/>
      <c r="M14" s="136"/>
    </row>
    <row r="15" spans="2:13" s="61" customFormat="1" ht="13.5" customHeight="1" x14ac:dyDescent="0.2">
      <c r="B15" s="139"/>
      <c r="C15" s="135"/>
      <c r="D15" s="77" t="s">
        <v>513</v>
      </c>
      <c r="E15" s="107" t="s">
        <v>515</v>
      </c>
      <c r="F15" s="77" t="s">
        <v>513</v>
      </c>
      <c r="G15" s="107" t="s">
        <v>515</v>
      </c>
      <c r="H15" s="77" t="s">
        <v>513</v>
      </c>
      <c r="I15" s="107" t="s">
        <v>515</v>
      </c>
      <c r="J15" s="77" t="s">
        <v>513</v>
      </c>
      <c r="K15" s="107" t="s">
        <v>515</v>
      </c>
      <c r="L15" s="80"/>
      <c r="M15" s="136"/>
    </row>
    <row r="16" spans="2:13" s="61" customFormat="1" ht="13.5" customHeight="1" x14ac:dyDescent="0.2">
      <c r="B16" s="81" t="s">
        <v>474</v>
      </c>
      <c r="C16" s="82" t="s">
        <v>475</v>
      </c>
      <c r="D16" s="78">
        <v>2153</v>
      </c>
      <c r="E16" s="64"/>
      <c r="F16" s="78">
        <v>2310</v>
      </c>
      <c r="G16" s="64"/>
      <c r="H16" s="78">
        <v>2520</v>
      </c>
      <c r="I16" s="64"/>
      <c r="J16" s="140">
        <v>2730</v>
      </c>
      <c r="K16" s="118"/>
      <c r="L16" s="62"/>
      <c r="M16" s="117"/>
    </row>
    <row r="17" spans="2:15" s="61" customFormat="1" ht="13.5" customHeight="1" x14ac:dyDescent="0.2">
      <c r="B17" s="81"/>
      <c r="C17" s="83" t="s">
        <v>476</v>
      </c>
      <c r="D17" s="78">
        <v>2226</v>
      </c>
      <c r="E17" s="64"/>
      <c r="F17" s="78">
        <v>2405</v>
      </c>
      <c r="G17" s="64"/>
      <c r="H17" s="78">
        <v>2610</v>
      </c>
      <c r="I17" s="64"/>
      <c r="J17" s="140">
        <v>2815</v>
      </c>
      <c r="K17" s="118"/>
      <c r="L17" s="62"/>
      <c r="M17" s="117"/>
    </row>
    <row r="18" spans="2:15" s="61" customFormat="1" ht="13.5" customHeight="1" x14ac:dyDescent="0.2">
      <c r="B18" s="81"/>
      <c r="C18" s="83" t="s">
        <v>477</v>
      </c>
      <c r="D18" s="78">
        <v>2300</v>
      </c>
      <c r="E18" s="64"/>
      <c r="F18" s="78">
        <v>2500</v>
      </c>
      <c r="G18" s="64"/>
      <c r="H18" s="78">
        <v>2700</v>
      </c>
      <c r="I18" s="64"/>
      <c r="J18" s="140">
        <v>2900</v>
      </c>
      <c r="K18" s="118"/>
      <c r="L18" s="62"/>
      <c r="M18" s="117"/>
    </row>
    <row r="19" spans="2:15" s="61" customFormat="1" ht="13.5" customHeight="1" x14ac:dyDescent="0.2">
      <c r="B19" s="84" t="s">
        <v>473</v>
      </c>
      <c r="C19" s="85"/>
      <c r="D19" s="78">
        <v>2415</v>
      </c>
      <c r="E19" s="64"/>
      <c r="F19" s="78">
        <v>2625</v>
      </c>
      <c r="G19" s="64"/>
      <c r="H19" s="78">
        <v>2835</v>
      </c>
      <c r="I19" s="64"/>
      <c r="J19" s="140">
        <v>3045</v>
      </c>
      <c r="K19" s="118"/>
      <c r="L19" s="62"/>
      <c r="M19" s="117"/>
      <c r="O19" s="119"/>
    </row>
    <row r="20" spans="2:15" s="61" customFormat="1" ht="50.1" customHeight="1" x14ac:dyDescent="0.2"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3"/>
    </row>
    <row r="21" spans="2:15" s="61" customFormat="1" ht="13.5" customHeight="1" x14ac:dyDescent="0.2">
      <c r="B21" s="79" t="s">
        <v>10</v>
      </c>
      <c r="C21" s="80"/>
      <c r="D21" s="134" t="s">
        <v>80</v>
      </c>
      <c r="E21" s="135"/>
      <c r="F21" s="80" t="s">
        <v>81</v>
      </c>
      <c r="G21" s="80"/>
      <c r="H21" s="80" t="s">
        <v>82</v>
      </c>
      <c r="I21" s="80"/>
      <c r="J21" s="80" t="s">
        <v>83</v>
      </c>
      <c r="K21" s="80"/>
      <c r="L21" s="80"/>
      <c r="M21" s="136"/>
    </row>
    <row r="22" spans="2:15" s="61" customFormat="1" ht="13.5" customHeight="1" x14ac:dyDescent="0.2">
      <c r="B22" s="105" t="s">
        <v>16</v>
      </c>
      <c r="C22" s="106"/>
      <c r="D22" s="141" t="s">
        <v>84</v>
      </c>
      <c r="E22" s="142"/>
      <c r="F22" s="106" t="s">
        <v>85</v>
      </c>
      <c r="G22" s="106"/>
      <c r="H22" s="106" t="s">
        <v>86</v>
      </c>
      <c r="I22" s="106"/>
      <c r="J22" s="106" t="s">
        <v>87</v>
      </c>
      <c r="K22" s="106"/>
      <c r="L22" s="106"/>
      <c r="M22" s="138"/>
    </row>
    <row r="23" spans="2:15" s="61" customFormat="1" ht="13.5" customHeight="1" x14ac:dyDescent="0.2">
      <c r="B23" s="79" t="s">
        <v>23</v>
      </c>
      <c r="C23" s="80"/>
      <c r="D23" s="134" t="s">
        <v>88</v>
      </c>
      <c r="E23" s="135"/>
      <c r="F23" s="80" t="s">
        <v>88</v>
      </c>
      <c r="G23" s="80"/>
      <c r="H23" s="80" t="s">
        <v>88</v>
      </c>
      <c r="I23" s="80"/>
      <c r="J23" s="80" t="s">
        <v>88</v>
      </c>
      <c r="K23" s="80"/>
      <c r="L23" s="80"/>
      <c r="M23" s="136"/>
    </row>
    <row r="24" spans="2:15" s="61" customFormat="1" ht="13.5" customHeight="1" x14ac:dyDescent="0.2">
      <c r="B24" s="139"/>
      <c r="C24" s="135"/>
      <c r="D24" s="77" t="s">
        <v>513</v>
      </c>
      <c r="E24" s="107" t="s">
        <v>515</v>
      </c>
      <c r="F24" s="77" t="s">
        <v>513</v>
      </c>
      <c r="G24" s="107" t="s">
        <v>515</v>
      </c>
      <c r="H24" s="77" t="s">
        <v>513</v>
      </c>
      <c r="I24" s="107" t="s">
        <v>515</v>
      </c>
      <c r="J24" s="77" t="s">
        <v>513</v>
      </c>
      <c r="K24" s="107" t="s">
        <v>515</v>
      </c>
      <c r="L24" s="80"/>
      <c r="M24" s="136"/>
    </row>
    <row r="25" spans="2:15" s="61" customFormat="1" ht="13.5" customHeight="1" x14ac:dyDescent="0.2">
      <c r="B25" s="81" t="s">
        <v>474</v>
      </c>
      <c r="C25" s="82" t="s">
        <v>475</v>
      </c>
      <c r="D25" s="86">
        <v>6300</v>
      </c>
      <c r="E25" s="69"/>
      <c r="F25" s="87">
        <v>6825</v>
      </c>
      <c r="G25" s="70"/>
      <c r="H25" s="87">
        <v>7350</v>
      </c>
      <c r="I25" s="70"/>
      <c r="J25" s="143">
        <v>7875</v>
      </c>
      <c r="K25" s="120"/>
      <c r="L25" s="62"/>
      <c r="M25" s="117"/>
    </row>
    <row r="26" spans="2:15" s="61" customFormat="1" ht="13.5" customHeight="1" x14ac:dyDescent="0.2">
      <c r="B26" s="81"/>
      <c r="C26" s="83" t="s">
        <v>476</v>
      </c>
      <c r="D26" s="86">
        <v>6400</v>
      </c>
      <c r="E26" s="69"/>
      <c r="F26" s="87">
        <v>7013</v>
      </c>
      <c r="G26" s="70"/>
      <c r="H26" s="87">
        <v>7525</v>
      </c>
      <c r="I26" s="70"/>
      <c r="J26" s="143">
        <v>8038</v>
      </c>
      <c r="K26" s="120"/>
      <c r="L26" s="62"/>
      <c r="M26" s="117"/>
    </row>
    <row r="27" spans="2:15" s="61" customFormat="1" ht="13.5" customHeight="1" x14ac:dyDescent="0.2">
      <c r="B27" s="81"/>
      <c r="C27" s="83" t="s">
        <v>477</v>
      </c>
      <c r="D27" s="86">
        <v>6500</v>
      </c>
      <c r="E27" s="69"/>
      <c r="F27" s="87">
        <v>7200</v>
      </c>
      <c r="G27" s="70"/>
      <c r="H27" s="87">
        <v>7700</v>
      </c>
      <c r="I27" s="70"/>
      <c r="J27" s="143">
        <v>8200</v>
      </c>
      <c r="K27" s="120"/>
      <c r="L27" s="62"/>
      <c r="M27" s="117"/>
    </row>
    <row r="28" spans="2:15" s="61" customFormat="1" ht="13.5" customHeight="1" x14ac:dyDescent="0.2">
      <c r="B28" s="84" t="s">
        <v>473</v>
      </c>
      <c r="C28" s="85"/>
      <c r="D28" s="86">
        <v>6825</v>
      </c>
      <c r="E28" s="69"/>
      <c r="F28" s="87">
        <v>7560</v>
      </c>
      <c r="G28" s="70"/>
      <c r="H28" s="87">
        <v>8085</v>
      </c>
      <c r="I28" s="70"/>
      <c r="J28" s="143">
        <v>8610</v>
      </c>
      <c r="K28" s="120"/>
      <c r="L28" s="62"/>
      <c r="M28" s="117"/>
    </row>
    <row r="29" spans="2:15" s="61" customFormat="1" ht="50.1" customHeight="1" x14ac:dyDescent="0.2">
      <c r="B29" s="99"/>
      <c r="C29" s="101"/>
      <c r="D29" s="100"/>
      <c r="E29" s="101"/>
      <c r="F29" s="80"/>
      <c r="G29" s="80"/>
      <c r="H29" s="80"/>
      <c r="I29" s="80"/>
      <c r="J29" s="80"/>
      <c r="K29" s="80"/>
      <c r="L29" s="80"/>
      <c r="M29" s="136"/>
    </row>
    <row r="30" spans="2:15" s="61" customFormat="1" ht="13.5" customHeight="1" x14ac:dyDescent="0.2">
      <c r="B30" s="79" t="s">
        <v>10</v>
      </c>
      <c r="C30" s="80"/>
      <c r="D30" s="134" t="s">
        <v>89</v>
      </c>
      <c r="E30" s="135"/>
      <c r="F30" s="80" t="s">
        <v>90</v>
      </c>
      <c r="G30" s="80"/>
      <c r="H30" s="80" t="s">
        <v>91</v>
      </c>
      <c r="I30" s="80"/>
      <c r="J30" s="80" t="s">
        <v>92</v>
      </c>
      <c r="K30" s="80"/>
      <c r="L30" s="80" t="s">
        <v>93</v>
      </c>
      <c r="M30" s="136"/>
    </row>
    <row r="31" spans="2:15" s="61" customFormat="1" ht="13.5" customHeight="1" x14ac:dyDescent="0.2">
      <c r="B31" s="105" t="s">
        <v>16</v>
      </c>
      <c r="C31" s="106"/>
      <c r="D31" s="141" t="s">
        <v>94</v>
      </c>
      <c r="E31" s="142"/>
      <c r="F31" s="106" t="s">
        <v>95</v>
      </c>
      <c r="G31" s="106"/>
      <c r="H31" s="106" t="s">
        <v>96</v>
      </c>
      <c r="I31" s="106"/>
      <c r="J31" s="106" t="s">
        <v>97</v>
      </c>
      <c r="K31" s="106"/>
      <c r="L31" s="106" t="s">
        <v>98</v>
      </c>
      <c r="M31" s="138"/>
    </row>
    <row r="32" spans="2:15" s="61" customFormat="1" ht="13.5" customHeight="1" x14ac:dyDescent="0.2">
      <c r="B32" s="79" t="s">
        <v>23</v>
      </c>
      <c r="C32" s="80"/>
      <c r="D32" s="134" t="s">
        <v>105</v>
      </c>
      <c r="E32" s="135"/>
      <c r="F32" s="80" t="s">
        <v>99</v>
      </c>
      <c r="G32" s="80"/>
      <c r="H32" s="80" t="s">
        <v>106</v>
      </c>
      <c r="I32" s="80"/>
      <c r="J32" s="80" t="s">
        <v>105</v>
      </c>
      <c r="K32" s="80"/>
      <c r="L32" s="80" t="s">
        <v>100</v>
      </c>
      <c r="M32" s="136"/>
    </row>
    <row r="33" spans="2:13" s="61" customFormat="1" ht="13.5" customHeight="1" x14ac:dyDescent="0.2">
      <c r="B33" s="139"/>
      <c r="C33" s="135"/>
      <c r="D33" s="77" t="s">
        <v>513</v>
      </c>
      <c r="E33" s="107" t="s">
        <v>515</v>
      </c>
      <c r="F33" s="77" t="s">
        <v>513</v>
      </c>
      <c r="G33" s="107" t="s">
        <v>515</v>
      </c>
      <c r="H33" s="77" t="s">
        <v>513</v>
      </c>
      <c r="I33" s="107" t="s">
        <v>515</v>
      </c>
      <c r="J33" s="77" t="s">
        <v>513</v>
      </c>
      <c r="K33" s="107" t="s">
        <v>515</v>
      </c>
      <c r="L33" s="77" t="s">
        <v>513</v>
      </c>
      <c r="M33" s="144" t="s">
        <v>515</v>
      </c>
    </row>
    <row r="34" spans="2:13" s="61" customFormat="1" ht="13.5" customHeight="1" x14ac:dyDescent="0.2">
      <c r="B34" s="81" t="s">
        <v>474</v>
      </c>
      <c r="C34" s="82" t="s">
        <v>475</v>
      </c>
      <c r="D34" s="78">
        <v>5565</v>
      </c>
      <c r="E34" s="64"/>
      <c r="F34" s="78">
        <v>5775</v>
      </c>
      <c r="G34" s="64"/>
      <c r="H34" s="78">
        <v>3570</v>
      </c>
      <c r="I34" s="64"/>
      <c r="J34" s="78">
        <v>4515</v>
      </c>
      <c r="K34" s="64"/>
      <c r="L34" s="146">
        <v>4515</v>
      </c>
      <c r="M34" s="121"/>
    </row>
    <row r="35" spans="2:13" s="61" customFormat="1" ht="13.5" customHeight="1" x14ac:dyDescent="0.2">
      <c r="B35" s="81"/>
      <c r="C35" s="83" t="s">
        <v>476</v>
      </c>
      <c r="D35" s="78">
        <v>5683</v>
      </c>
      <c r="E35" s="64"/>
      <c r="F35" s="78">
        <v>5888</v>
      </c>
      <c r="G35" s="64"/>
      <c r="H35" s="78">
        <v>3585</v>
      </c>
      <c r="I35" s="64"/>
      <c r="J35" s="78">
        <v>4758</v>
      </c>
      <c r="K35" s="64"/>
      <c r="L35" s="146">
        <v>4758</v>
      </c>
      <c r="M35" s="121"/>
    </row>
    <row r="36" spans="2:13" s="61" customFormat="1" ht="13.5" customHeight="1" x14ac:dyDescent="0.2">
      <c r="B36" s="81"/>
      <c r="C36" s="83" t="s">
        <v>477</v>
      </c>
      <c r="D36" s="78">
        <v>5800</v>
      </c>
      <c r="E36" s="64"/>
      <c r="F36" s="78">
        <v>6000</v>
      </c>
      <c r="G36" s="64"/>
      <c r="H36" s="78">
        <v>3600</v>
      </c>
      <c r="I36" s="64"/>
      <c r="J36" s="78">
        <v>5000</v>
      </c>
      <c r="K36" s="64"/>
      <c r="L36" s="146">
        <v>5000</v>
      </c>
      <c r="M36" s="121"/>
    </row>
    <row r="37" spans="2:13" s="76" customFormat="1" ht="13.5" customHeight="1" thickBot="1" x14ac:dyDescent="0.25">
      <c r="B37" s="112" t="s">
        <v>473</v>
      </c>
      <c r="C37" s="113"/>
      <c r="D37" s="145">
        <v>6090</v>
      </c>
      <c r="E37" s="122"/>
      <c r="F37" s="145">
        <v>6300</v>
      </c>
      <c r="G37" s="122"/>
      <c r="H37" s="145">
        <v>3780</v>
      </c>
      <c r="I37" s="122"/>
      <c r="J37" s="145">
        <v>5250</v>
      </c>
      <c r="K37" s="122"/>
      <c r="L37" s="147">
        <v>5250</v>
      </c>
      <c r="M37" s="123"/>
    </row>
    <row r="38" spans="2:13" ht="13.5" customHeight="1" x14ac:dyDescent="0.2"/>
    <row r="39" spans="2:13" ht="13.5" customHeight="1" x14ac:dyDescent="0.2">
      <c r="D39" s="124"/>
      <c r="E39" s="124"/>
    </row>
  </sheetData>
  <sheetProtection password="CCA1" sheet="1" objects="1" scenarios="1"/>
  <mergeCells count="82">
    <mergeCell ref="L12:M12"/>
    <mergeCell ref="F12:G12"/>
    <mergeCell ref="F13:G13"/>
    <mergeCell ref="D32:E32"/>
    <mergeCell ref="D23:E23"/>
    <mergeCell ref="D22:E22"/>
    <mergeCell ref="D29:E29"/>
    <mergeCell ref="D30:E30"/>
    <mergeCell ref="D31:E31"/>
    <mergeCell ref="D12:E12"/>
    <mergeCell ref="D21:E21"/>
    <mergeCell ref="L30:M30"/>
    <mergeCell ref="L31:M31"/>
    <mergeCell ref="L32:M32"/>
    <mergeCell ref="J21:K21"/>
    <mergeCell ref="J22:K22"/>
    <mergeCell ref="B15:C15"/>
    <mergeCell ref="B24:C24"/>
    <mergeCell ref="F30:G30"/>
    <mergeCell ref="F31:G31"/>
    <mergeCell ref="H21:I21"/>
    <mergeCell ref="H22:I22"/>
    <mergeCell ref="H23:I23"/>
    <mergeCell ref="L29:M29"/>
    <mergeCell ref="B29:C29"/>
    <mergeCell ref="J30:K30"/>
    <mergeCell ref="J31:K31"/>
    <mergeCell ref="J32:K32"/>
    <mergeCell ref="F29:G29"/>
    <mergeCell ref="H29:I29"/>
    <mergeCell ref="J29:K29"/>
    <mergeCell ref="F32:G32"/>
    <mergeCell ref="H30:I30"/>
    <mergeCell ref="H31:I31"/>
    <mergeCell ref="H32:I32"/>
    <mergeCell ref="B37:C37"/>
    <mergeCell ref="B16:B18"/>
    <mergeCell ref="B19:C19"/>
    <mergeCell ref="B31:C31"/>
    <mergeCell ref="B32:C32"/>
    <mergeCell ref="B21:C21"/>
    <mergeCell ref="B22:C22"/>
    <mergeCell ref="B23:C23"/>
    <mergeCell ref="B25:B27"/>
    <mergeCell ref="B28:C28"/>
    <mergeCell ref="B33:C33"/>
    <mergeCell ref="B30:C30"/>
    <mergeCell ref="B34:B36"/>
    <mergeCell ref="B20:M20"/>
    <mergeCell ref="J23:K23"/>
    <mergeCell ref="L21:M21"/>
    <mergeCell ref="L15:M15"/>
    <mergeCell ref="L16:M16"/>
    <mergeCell ref="L17:M17"/>
    <mergeCell ref="L18:M18"/>
    <mergeCell ref="L19:M19"/>
    <mergeCell ref="L22:M22"/>
    <mergeCell ref="L23:M23"/>
    <mergeCell ref="F21:G21"/>
    <mergeCell ref="F22:G22"/>
    <mergeCell ref="F23:G23"/>
    <mergeCell ref="B9:M9"/>
    <mergeCell ref="B8:M8"/>
    <mergeCell ref="B12:C12"/>
    <mergeCell ref="B13:C13"/>
    <mergeCell ref="B14:C14"/>
    <mergeCell ref="B11:M11"/>
    <mergeCell ref="L13:M13"/>
    <mergeCell ref="L14:M14"/>
    <mergeCell ref="J12:K12"/>
    <mergeCell ref="J13:K13"/>
    <mergeCell ref="J14:K14"/>
    <mergeCell ref="H12:I12"/>
    <mergeCell ref="F14:G14"/>
    <mergeCell ref="B10:M10"/>
    <mergeCell ref="H13:I13"/>
    <mergeCell ref="H14:I14"/>
    <mergeCell ref="L24:M24"/>
    <mergeCell ref="L25:M25"/>
    <mergeCell ref="L26:M26"/>
    <mergeCell ref="L27:M27"/>
    <mergeCell ref="L28:M28"/>
  </mergeCells>
  <phoneticPr fontId="1" type="noConversion"/>
  <pageMargins left="0.7" right="0.7" top="0.75" bottom="0.75" header="0.3" footer="0.3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7"/>
  <sheetViews>
    <sheetView showGridLines="0" topLeftCell="A7" zoomScaleNormal="100" workbookViewId="0">
      <selection activeCell="O20" sqref="O20"/>
    </sheetView>
  </sheetViews>
  <sheetFormatPr defaultRowHeight="13.5" x14ac:dyDescent="0.2"/>
  <cols>
    <col min="1" max="1" width="0.83203125" style="56" customWidth="1"/>
    <col min="2" max="2" width="3.5" style="56" customWidth="1"/>
    <col min="3" max="3" width="15.6640625" style="56" customWidth="1"/>
    <col min="4" max="11" width="18.83203125" style="56" customWidth="1"/>
    <col min="12" max="16384" width="9.33203125" style="56"/>
  </cols>
  <sheetData>
    <row r="1" spans="2:11" ht="3" hidden="1" customHeight="1" x14ac:dyDescent="0.2">
      <c r="B1" s="88"/>
      <c r="C1" s="88"/>
      <c r="D1" s="88"/>
      <c r="E1" s="88"/>
      <c r="F1" s="88"/>
      <c r="G1" s="88"/>
      <c r="H1" s="88"/>
      <c r="I1" s="88"/>
      <c r="J1" s="88"/>
      <c r="K1" s="88"/>
    </row>
    <row r="2" spans="2:11" ht="3" hidden="1" customHeight="1" x14ac:dyDescent="0.2">
      <c r="B2" s="88"/>
      <c r="C2" s="89" t="s">
        <v>580</v>
      </c>
      <c r="D2" s="89" t="s">
        <v>581</v>
      </c>
      <c r="E2" s="89" t="s">
        <v>582</v>
      </c>
      <c r="F2" s="89" t="s">
        <v>583</v>
      </c>
      <c r="G2" s="88"/>
      <c r="H2" s="88"/>
      <c r="I2" s="88"/>
      <c r="J2" s="88"/>
      <c r="K2" s="88"/>
    </row>
    <row r="3" spans="2:11" ht="3" hidden="1" customHeight="1" x14ac:dyDescent="0.2">
      <c r="B3" s="88"/>
      <c r="C3" s="82" t="s">
        <v>584</v>
      </c>
      <c r="D3" s="89">
        <f>(D16*E16)+(F16*G16)+(D25*E25)+(F25*G25)+(H25*I25)+(J25*K25)</f>
        <v>0</v>
      </c>
      <c r="E3" s="163">
        <f>SUM(E16,G16,E25,G25,I25,K25)</f>
        <v>0</v>
      </c>
      <c r="F3" s="163">
        <f>SUM(E3:E6)</f>
        <v>0</v>
      </c>
      <c r="G3" s="88"/>
      <c r="H3" s="88"/>
      <c r="I3" s="88"/>
      <c r="J3" s="88"/>
      <c r="K3" s="88"/>
    </row>
    <row r="4" spans="2:11" ht="3" hidden="1" customHeight="1" x14ac:dyDescent="0.2">
      <c r="B4" s="88"/>
      <c r="C4" s="83" t="s">
        <v>585</v>
      </c>
      <c r="D4" s="89">
        <f t="shared" ref="D4:D6" si="0">(D17*E17)+(F17*G17)+(D26*E26)+(F26*G26)+(H26*I26)+(J26*K26)</f>
        <v>0</v>
      </c>
      <c r="E4" s="163">
        <f t="shared" ref="E4:E6" si="1">SUM(E17,G17,E26,G26,I26,K26)</f>
        <v>0</v>
      </c>
      <c r="F4" s="89"/>
      <c r="G4" s="88"/>
      <c r="H4" s="88"/>
      <c r="I4" s="88"/>
      <c r="J4" s="88"/>
      <c r="K4" s="88"/>
    </row>
    <row r="5" spans="2:11" ht="3" hidden="1" customHeight="1" x14ac:dyDescent="0.2">
      <c r="B5" s="88"/>
      <c r="C5" s="83" t="s">
        <v>586</v>
      </c>
      <c r="D5" s="89">
        <f t="shared" si="0"/>
        <v>0</v>
      </c>
      <c r="E5" s="163">
        <f t="shared" si="1"/>
        <v>0</v>
      </c>
      <c r="F5" s="89"/>
      <c r="G5" s="88"/>
      <c r="H5" s="88"/>
      <c r="I5" s="88"/>
      <c r="J5" s="88"/>
      <c r="K5" s="88"/>
    </row>
    <row r="6" spans="2:11" ht="3" hidden="1" customHeight="1" x14ac:dyDescent="0.2">
      <c r="B6" s="88"/>
      <c r="C6" s="89" t="s">
        <v>587</v>
      </c>
      <c r="D6" s="89">
        <f t="shared" si="0"/>
        <v>0</v>
      </c>
      <c r="E6" s="163">
        <f t="shared" si="1"/>
        <v>0</v>
      </c>
      <c r="F6" s="89"/>
      <c r="G6" s="88"/>
      <c r="H6" s="88"/>
      <c r="I6" s="88"/>
      <c r="J6" s="88"/>
      <c r="K6" s="88"/>
    </row>
    <row r="7" spans="2:11" ht="3" customHeight="1" thickBot="1" x14ac:dyDescent="0.25">
      <c r="B7" s="88"/>
      <c r="C7" s="88"/>
      <c r="D7" s="88"/>
      <c r="E7" s="88"/>
      <c r="F7" s="88"/>
      <c r="G7" s="88"/>
      <c r="H7" s="88"/>
      <c r="I7" s="88"/>
      <c r="J7" s="88"/>
      <c r="K7" s="88"/>
    </row>
    <row r="8" spans="2:11" ht="35.25" customHeight="1" x14ac:dyDescent="0.25">
      <c r="B8" s="160" t="s">
        <v>478</v>
      </c>
      <c r="C8" s="161"/>
      <c r="D8" s="161"/>
      <c r="E8" s="161"/>
      <c r="F8" s="161"/>
      <c r="G8" s="161"/>
      <c r="H8" s="161"/>
      <c r="I8" s="161"/>
      <c r="J8" s="161"/>
      <c r="K8" s="162"/>
    </row>
    <row r="9" spans="2:11" ht="15.75" customHeight="1" x14ac:dyDescent="0.2">
      <c r="B9" s="93" t="s">
        <v>479</v>
      </c>
      <c r="C9" s="94"/>
      <c r="D9" s="94"/>
      <c r="E9" s="94"/>
      <c r="F9" s="94"/>
      <c r="G9" s="94"/>
      <c r="H9" s="94"/>
      <c r="I9" s="94"/>
      <c r="J9" s="94"/>
      <c r="K9" s="95"/>
    </row>
    <row r="10" spans="2:11" ht="15.75" customHeight="1" x14ac:dyDescent="0.2">
      <c r="B10" s="96"/>
      <c r="C10" s="97"/>
      <c r="D10" s="97"/>
      <c r="E10" s="97"/>
      <c r="F10" s="97"/>
      <c r="G10" s="97"/>
      <c r="H10" s="97"/>
      <c r="I10" s="97"/>
      <c r="J10" s="97"/>
      <c r="K10" s="98"/>
    </row>
    <row r="11" spans="2:11" s="61" customFormat="1" ht="50.1" customHeight="1" x14ac:dyDescent="0.2">
      <c r="B11" s="131"/>
      <c r="C11" s="132"/>
      <c r="D11" s="132"/>
      <c r="E11" s="132"/>
      <c r="F11" s="132"/>
      <c r="G11" s="132"/>
      <c r="H11" s="132"/>
      <c r="I11" s="132"/>
      <c r="J11" s="132"/>
      <c r="K11" s="133"/>
    </row>
    <row r="12" spans="2:11" s="61" customFormat="1" ht="13.5" customHeight="1" x14ac:dyDescent="0.2">
      <c r="B12" s="79" t="s">
        <v>10</v>
      </c>
      <c r="C12" s="80"/>
      <c r="D12" s="80" t="s">
        <v>107</v>
      </c>
      <c r="E12" s="80"/>
      <c r="F12" s="80" t="s">
        <v>108</v>
      </c>
      <c r="G12" s="80"/>
      <c r="H12" s="80"/>
      <c r="I12" s="80"/>
      <c r="J12" s="80"/>
      <c r="K12" s="136"/>
    </row>
    <row r="13" spans="2:11" s="61" customFormat="1" ht="13.5" customHeight="1" x14ac:dyDescent="0.2">
      <c r="B13" s="105" t="s">
        <v>16</v>
      </c>
      <c r="C13" s="106"/>
      <c r="D13" s="141" t="s">
        <v>109</v>
      </c>
      <c r="E13" s="142"/>
      <c r="F13" s="106" t="s">
        <v>110</v>
      </c>
      <c r="G13" s="106"/>
      <c r="H13" s="106"/>
      <c r="I13" s="106"/>
      <c r="J13" s="106"/>
      <c r="K13" s="138"/>
    </row>
    <row r="14" spans="2:11" s="61" customFormat="1" ht="13.5" customHeight="1" x14ac:dyDescent="0.2">
      <c r="B14" s="79" t="s">
        <v>23</v>
      </c>
      <c r="C14" s="80"/>
      <c r="D14" s="134" t="s">
        <v>483</v>
      </c>
      <c r="E14" s="135"/>
      <c r="F14" s="134" t="s">
        <v>481</v>
      </c>
      <c r="G14" s="135"/>
      <c r="H14" s="164"/>
      <c r="I14" s="164"/>
      <c r="J14" s="164"/>
      <c r="K14" s="165"/>
    </row>
    <row r="15" spans="2:11" s="61" customFormat="1" ht="13.5" customHeight="1" x14ac:dyDescent="0.2">
      <c r="B15" s="79"/>
      <c r="C15" s="80"/>
      <c r="D15" s="77" t="s">
        <v>513</v>
      </c>
      <c r="E15" s="107" t="s">
        <v>515</v>
      </c>
      <c r="F15" s="77" t="s">
        <v>513</v>
      </c>
      <c r="G15" s="107" t="s">
        <v>515</v>
      </c>
      <c r="H15" s="63"/>
      <c r="I15" s="63"/>
      <c r="J15" s="63"/>
      <c r="K15" s="149"/>
    </row>
    <row r="16" spans="2:11" s="61" customFormat="1" ht="13.5" customHeight="1" x14ac:dyDescent="0.2">
      <c r="B16" s="81" t="s">
        <v>474</v>
      </c>
      <c r="C16" s="82" t="s">
        <v>475</v>
      </c>
      <c r="D16" s="78">
        <v>1523</v>
      </c>
      <c r="E16" s="64"/>
      <c r="F16" s="78">
        <v>1575</v>
      </c>
      <c r="G16" s="150"/>
      <c r="H16" s="151"/>
      <c r="I16" s="151"/>
      <c r="J16" s="152"/>
      <c r="K16" s="153"/>
    </row>
    <row r="17" spans="2:11" s="61" customFormat="1" ht="13.5" customHeight="1" x14ac:dyDescent="0.2">
      <c r="B17" s="81"/>
      <c r="C17" s="83" t="s">
        <v>476</v>
      </c>
      <c r="D17" s="78">
        <v>1561</v>
      </c>
      <c r="E17" s="64"/>
      <c r="F17" s="78">
        <v>1588</v>
      </c>
      <c r="G17" s="150"/>
      <c r="H17" s="151"/>
      <c r="I17" s="151"/>
      <c r="J17" s="152"/>
      <c r="K17" s="153"/>
    </row>
    <row r="18" spans="2:11" s="61" customFormat="1" ht="13.5" customHeight="1" x14ac:dyDescent="0.2">
      <c r="B18" s="81"/>
      <c r="C18" s="83" t="s">
        <v>477</v>
      </c>
      <c r="D18" s="78">
        <v>1600</v>
      </c>
      <c r="E18" s="64"/>
      <c r="F18" s="78">
        <v>1600</v>
      </c>
      <c r="G18" s="150"/>
      <c r="H18" s="151"/>
      <c r="I18" s="151"/>
      <c r="J18" s="152"/>
      <c r="K18" s="153"/>
    </row>
    <row r="19" spans="2:11" s="61" customFormat="1" ht="13.5" customHeight="1" x14ac:dyDescent="0.2">
      <c r="B19" s="84" t="s">
        <v>473</v>
      </c>
      <c r="C19" s="85"/>
      <c r="D19" s="78">
        <v>1680</v>
      </c>
      <c r="E19" s="64"/>
      <c r="F19" s="78">
        <v>1680</v>
      </c>
      <c r="G19" s="150"/>
      <c r="H19" s="151"/>
      <c r="I19" s="151"/>
      <c r="J19" s="152"/>
      <c r="K19" s="153"/>
    </row>
    <row r="20" spans="2:11" s="61" customFormat="1" ht="50.1" customHeight="1" x14ac:dyDescent="0.2">
      <c r="B20" s="131"/>
      <c r="C20" s="132"/>
      <c r="D20" s="132"/>
      <c r="E20" s="132"/>
      <c r="F20" s="132"/>
      <c r="G20" s="132"/>
      <c r="H20" s="132"/>
      <c r="I20" s="132"/>
      <c r="J20" s="132"/>
      <c r="K20" s="133"/>
    </row>
    <row r="21" spans="2:11" s="61" customFormat="1" ht="13.5" customHeight="1" x14ac:dyDescent="0.2">
      <c r="B21" s="79" t="s">
        <v>10</v>
      </c>
      <c r="C21" s="80"/>
      <c r="D21" s="80" t="s">
        <v>111</v>
      </c>
      <c r="E21" s="80"/>
      <c r="F21" s="80" t="s">
        <v>112</v>
      </c>
      <c r="G21" s="80"/>
      <c r="H21" s="80" t="s">
        <v>113</v>
      </c>
      <c r="I21" s="80"/>
      <c r="J21" s="80" t="s">
        <v>114</v>
      </c>
      <c r="K21" s="136"/>
    </row>
    <row r="22" spans="2:11" s="61" customFormat="1" ht="13.5" customHeight="1" x14ac:dyDescent="0.2">
      <c r="B22" s="105" t="s">
        <v>16</v>
      </c>
      <c r="C22" s="106"/>
      <c r="D22" s="141" t="s">
        <v>619</v>
      </c>
      <c r="E22" s="142"/>
      <c r="F22" s="106" t="s">
        <v>482</v>
      </c>
      <c r="G22" s="106"/>
      <c r="H22" s="106" t="s">
        <v>115</v>
      </c>
      <c r="I22" s="106"/>
      <c r="J22" s="106" t="s">
        <v>116</v>
      </c>
      <c r="K22" s="138"/>
    </row>
    <row r="23" spans="2:11" s="61" customFormat="1" ht="13.5" customHeight="1" x14ac:dyDescent="0.2">
      <c r="B23" s="79" t="s">
        <v>23</v>
      </c>
      <c r="C23" s="80"/>
      <c r="D23" s="77" t="s">
        <v>117</v>
      </c>
      <c r="E23" s="77"/>
      <c r="F23" s="134" t="s">
        <v>118</v>
      </c>
      <c r="G23" s="135"/>
      <c r="H23" s="134"/>
      <c r="I23" s="135"/>
      <c r="J23" s="134"/>
      <c r="K23" s="166"/>
    </row>
    <row r="24" spans="2:11" s="61" customFormat="1" ht="13.5" customHeight="1" x14ac:dyDescent="0.2">
      <c r="B24" s="79"/>
      <c r="C24" s="80"/>
      <c r="D24" s="77" t="s">
        <v>513</v>
      </c>
      <c r="E24" s="107" t="s">
        <v>515</v>
      </c>
      <c r="F24" s="77" t="s">
        <v>513</v>
      </c>
      <c r="G24" s="107" t="s">
        <v>515</v>
      </c>
      <c r="H24" s="77" t="s">
        <v>513</v>
      </c>
      <c r="I24" s="107" t="s">
        <v>515</v>
      </c>
      <c r="J24" s="77" t="s">
        <v>513</v>
      </c>
      <c r="K24" s="144" t="s">
        <v>515</v>
      </c>
    </row>
    <row r="25" spans="2:11" s="61" customFormat="1" ht="13.5" customHeight="1" x14ac:dyDescent="0.2">
      <c r="B25" s="81" t="s">
        <v>474</v>
      </c>
      <c r="C25" s="82" t="s">
        <v>475</v>
      </c>
      <c r="D25" s="146">
        <v>2835</v>
      </c>
      <c r="E25" s="154"/>
      <c r="F25" s="78">
        <v>6510</v>
      </c>
      <c r="G25" s="64"/>
      <c r="H25" s="78">
        <v>6510</v>
      </c>
      <c r="I25" s="64"/>
      <c r="J25" s="168">
        <v>3150</v>
      </c>
      <c r="K25" s="155"/>
    </row>
    <row r="26" spans="2:11" s="61" customFormat="1" ht="13.5" customHeight="1" x14ac:dyDescent="0.2">
      <c r="B26" s="81"/>
      <c r="C26" s="83" t="s">
        <v>476</v>
      </c>
      <c r="D26" s="146">
        <v>3068</v>
      </c>
      <c r="E26" s="154"/>
      <c r="F26" s="78">
        <v>6855</v>
      </c>
      <c r="G26" s="64"/>
      <c r="H26" s="78">
        <v>6405</v>
      </c>
      <c r="I26" s="64"/>
      <c r="J26" s="168">
        <v>3075</v>
      </c>
      <c r="K26" s="155"/>
    </row>
    <row r="27" spans="2:11" s="61" customFormat="1" ht="13.5" customHeight="1" x14ac:dyDescent="0.2">
      <c r="B27" s="81"/>
      <c r="C27" s="83" t="s">
        <v>477</v>
      </c>
      <c r="D27" s="146">
        <v>3300</v>
      </c>
      <c r="E27" s="154"/>
      <c r="F27" s="78">
        <v>7200</v>
      </c>
      <c r="G27" s="64"/>
      <c r="H27" s="78">
        <v>6300</v>
      </c>
      <c r="I27" s="64"/>
      <c r="J27" s="168">
        <v>3000</v>
      </c>
      <c r="K27" s="155"/>
    </row>
    <row r="28" spans="2:11" s="61" customFormat="1" ht="13.5" customHeight="1" thickBot="1" x14ac:dyDescent="0.25">
      <c r="B28" s="112" t="s">
        <v>473</v>
      </c>
      <c r="C28" s="113"/>
      <c r="D28" s="167">
        <v>3465</v>
      </c>
      <c r="E28" s="156"/>
      <c r="F28" s="145">
        <v>7560</v>
      </c>
      <c r="G28" s="122"/>
      <c r="H28" s="145">
        <v>6615</v>
      </c>
      <c r="I28" s="122"/>
      <c r="J28" s="169">
        <v>3150</v>
      </c>
      <c r="K28" s="157"/>
    </row>
    <row r="29" spans="2:11" ht="13.5" customHeight="1" x14ac:dyDescent="0.2">
      <c r="B29" s="158"/>
      <c r="C29" s="158"/>
      <c r="D29" s="159"/>
      <c r="E29" s="159"/>
      <c r="F29" s="158"/>
      <c r="G29" s="158"/>
      <c r="H29" s="158"/>
      <c r="I29" s="158"/>
    </row>
    <row r="30" spans="2:11" ht="13.5" customHeight="1" x14ac:dyDescent="0.2">
      <c r="D30" s="124"/>
      <c r="E30" s="124"/>
    </row>
    <row r="31" spans="2:11" ht="13.5" customHeight="1" x14ac:dyDescent="0.2">
      <c r="D31" s="124"/>
      <c r="E31" s="124"/>
    </row>
    <row r="32" spans="2:11" ht="13.5" customHeight="1" x14ac:dyDescent="0.2">
      <c r="D32" s="124"/>
      <c r="E32" s="124"/>
    </row>
    <row r="33" ht="13.5" customHeight="1" x14ac:dyDescent="0.2"/>
    <row r="34" ht="13.5" customHeight="1" x14ac:dyDescent="0.2"/>
    <row r="35" ht="13.5" customHeight="1" x14ac:dyDescent="0.2"/>
    <row r="36" ht="13.5" customHeight="1" x14ac:dyDescent="0.2"/>
    <row r="37" ht="13.5" customHeight="1" x14ac:dyDescent="0.2"/>
  </sheetData>
  <sheetProtection password="CCA1" sheet="1" objects="1" scenarios="1"/>
  <mergeCells count="46">
    <mergeCell ref="D13:E13"/>
    <mergeCell ref="F23:G23"/>
    <mergeCell ref="H23:I23"/>
    <mergeCell ref="J23:K23"/>
    <mergeCell ref="F14:G14"/>
    <mergeCell ref="D14:E14"/>
    <mergeCell ref="B20:C20"/>
    <mergeCell ref="J20:K20"/>
    <mergeCell ref="H20:I20"/>
    <mergeCell ref="F20:G20"/>
    <mergeCell ref="B21:C21"/>
    <mergeCell ref="F21:G21"/>
    <mergeCell ref="B28:C28"/>
    <mergeCell ref="B22:C22"/>
    <mergeCell ref="F22:G22"/>
    <mergeCell ref="H22:I22"/>
    <mergeCell ref="J22:K22"/>
    <mergeCell ref="B23:C23"/>
    <mergeCell ref="B25:B27"/>
    <mergeCell ref="B24:C24"/>
    <mergeCell ref="D22:E22"/>
    <mergeCell ref="B8:K8"/>
    <mergeCell ref="B9:K9"/>
    <mergeCell ref="B10:K10"/>
    <mergeCell ref="H21:I21"/>
    <mergeCell ref="J21:K21"/>
    <mergeCell ref="B19:C19"/>
    <mergeCell ref="B13:C13"/>
    <mergeCell ref="F13:G13"/>
    <mergeCell ref="H13:I13"/>
    <mergeCell ref="J13:K13"/>
    <mergeCell ref="B14:C14"/>
    <mergeCell ref="B16:B18"/>
    <mergeCell ref="D20:E20"/>
    <mergeCell ref="D21:E21"/>
    <mergeCell ref="B15:C15"/>
    <mergeCell ref="B11:C11"/>
    <mergeCell ref="B12:C12"/>
    <mergeCell ref="F12:G12"/>
    <mergeCell ref="H12:I12"/>
    <mergeCell ref="J12:K12"/>
    <mergeCell ref="D11:E11"/>
    <mergeCell ref="D12:E12"/>
    <mergeCell ref="F11:G11"/>
    <mergeCell ref="H11:I11"/>
    <mergeCell ref="J11:K11"/>
  </mergeCells>
  <phoneticPr fontId="1" type="noConversion"/>
  <pageMargins left="0.7" right="0.7" top="0.75" bottom="0.75" header="0.3" footer="0.3"/>
  <pageSetup paperSize="9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47"/>
  <sheetViews>
    <sheetView showGridLines="0" topLeftCell="A19" zoomScaleNormal="100" workbookViewId="0">
      <selection activeCell="O25" sqref="O25"/>
    </sheetView>
  </sheetViews>
  <sheetFormatPr defaultRowHeight="13.5" x14ac:dyDescent="0.2"/>
  <cols>
    <col min="1" max="1" width="0.83203125" style="56" customWidth="1"/>
    <col min="2" max="2" width="3.5" style="56" customWidth="1"/>
    <col min="3" max="3" width="15.6640625" style="56" customWidth="1"/>
    <col min="4" max="13" width="18.83203125" style="56" customWidth="1"/>
    <col min="14" max="16384" width="9.33203125" style="56"/>
  </cols>
  <sheetData>
    <row r="1" spans="2:13" ht="3" hidden="1" customHeight="1" x14ac:dyDescent="0.2"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</row>
    <row r="2" spans="2:13" ht="3" hidden="1" customHeight="1" x14ac:dyDescent="0.2">
      <c r="B2" s="88"/>
      <c r="C2" s="89" t="s">
        <v>580</v>
      </c>
      <c r="D2" s="89" t="s">
        <v>581</v>
      </c>
      <c r="E2" s="89" t="s">
        <v>582</v>
      </c>
      <c r="F2" s="89" t="s">
        <v>583</v>
      </c>
      <c r="G2" s="88"/>
      <c r="H2" s="88"/>
      <c r="I2" s="88"/>
      <c r="J2" s="88"/>
      <c r="K2" s="88"/>
      <c r="L2" s="88"/>
      <c r="M2" s="88"/>
    </row>
    <row r="3" spans="2:13" ht="3" hidden="1" customHeight="1" x14ac:dyDescent="0.2">
      <c r="B3" s="88"/>
      <c r="C3" s="82" t="s">
        <v>584</v>
      </c>
      <c r="D3" s="89">
        <f>(D16*E16)+(F16*G16)+(H16*I16)+(J16*K16)+(D25*E25)+(F25*G25)+(H25*I25)+(J25*K25)+(D34*E34)+(F34*G34)+(H34*I34)+(J34*K34)+(L34*M34)</f>
        <v>0</v>
      </c>
      <c r="E3" s="163">
        <f>SUM(E16,G16,K16,E25,G25,I25,K25,E34,G34,I34,K34,M34)</f>
        <v>0</v>
      </c>
      <c r="F3" s="163">
        <f>SUM(E3:E6)</f>
        <v>0</v>
      </c>
      <c r="G3" s="88"/>
      <c r="H3" s="88"/>
      <c r="I3" s="88"/>
      <c r="J3" s="88"/>
      <c r="K3" s="88"/>
      <c r="L3" s="88"/>
      <c r="M3" s="88"/>
    </row>
    <row r="4" spans="2:13" ht="3" hidden="1" customHeight="1" x14ac:dyDescent="0.2">
      <c r="B4" s="88"/>
      <c r="C4" s="83" t="s">
        <v>585</v>
      </c>
      <c r="D4" s="89">
        <f t="shared" ref="D4:D6" si="0">(D17*E17)+(F17*G17)+(H17*I17)+(J17*K17)+(D26*E26)+(F26*G26)+(H26*I26)+(J26*K26)+(D35*E35)+(F35*G35)+(H35*I35)+(J35*K35)+(L35*M35)</f>
        <v>0</v>
      </c>
      <c r="E4" s="163">
        <f t="shared" ref="E4:E6" si="1">SUM(E17,G17,K17,E26,G26,I26,K26,E35,G35,I35,K35,M35)</f>
        <v>0</v>
      </c>
      <c r="F4" s="89"/>
      <c r="G4" s="88"/>
      <c r="H4" s="88"/>
      <c r="I4" s="88"/>
      <c r="J4" s="88"/>
      <c r="K4" s="88"/>
      <c r="L4" s="88"/>
      <c r="M4" s="88"/>
    </row>
    <row r="5" spans="2:13" ht="3" hidden="1" customHeight="1" x14ac:dyDescent="0.2">
      <c r="B5" s="88"/>
      <c r="C5" s="83" t="s">
        <v>586</v>
      </c>
      <c r="D5" s="89">
        <f t="shared" si="0"/>
        <v>0</v>
      </c>
      <c r="E5" s="163">
        <f t="shared" si="1"/>
        <v>0</v>
      </c>
      <c r="F5" s="89"/>
      <c r="G5" s="88"/>
      <c r="H5" s="88"/>
      <c r="I5" s="88"/>
      <c r="J5" s="88"/>
      <c r="K5" s="88"/>
      <c r="L5" s="88"/>
      <c r="M5" s="88"/>
    </row>
    <row r="6" spans="2:13" ht="3" hidden="1" customHeight="1" x14ac:dyDescent="0.2">
      <c r="B6" s="88"/>
      <c r="C6" s="89" t="s">
        <v>587</v>
      </c>
      <c r="D6" s="89">
        <f t="shared" si="0"/>
        <v>0</v>
      </c>
      <c r="E6" s="163">
        <f t="shared" si="1"/>
        <v>0</v>
      </c>
      <c r="F6" s="89"/>
      <c r="G6" s="88"/>
      <c r="H6" s="88"/>
      <c r="I6" s="88"/>
      <c r="J6" s="88"/>
      <c r="K6" s="88"/>
      <c r="L6" s="88"/>
      <c r="M6" s="88"/>
    </row>
    <row r="7" spans="2:13" ht="3" customHeight="1" thickBot="1" x14ac:dyDescent="0.25"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</row>
    <row r="8" spans="2:13" ht="35.25" customHeight="1" x14ac:dyDescent="0.25">
      <c r="B8" s="174" t="s">
        <v>480</v>
      </c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6"/>
    </row>
    <row r="9" spans="2:13" ht="15.75" customHeight="1" x14ac:dyDescent="0.2">
      <c r="B9" s="177" t="s">
        <v>479</v>
      </c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9"/>
    </row>
    <row r="10" spans="2:13" ht="15.75" customHeight="1" x14ac:dyDescent="0.2">
      <c r="B10" s="177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9"/>
    </row>
    <row r="11" spans="2:13" s="61" customFormat="1" ht="50.1" customHeight="1" x14ac:dyDescent="0.2">
      <c r="B11" s="99"/>
      <c r="C11" s="101"/>
      <c r="D11" s="132"/>
      <c r="E11" s="132"/>
      <c r="F11" s="132"/>
      <c r="G11" s="132"/>
      <c r="H11" s="132"/>
      <c r="I11" s="132"/>
      <c r="J11" s="132"/>
      <c r="K11" s="132"/>
      <c r="L11" s="132"/>
      <c r="M11" s="133"/>
    </row>
    <row r="12" spans="2:13" s="61" customFormat="1" ht="13.5" customHeight="1" x14ac:dyDescent="0.2">
      <c r="B12" s="79" t="s">
        <v>10</v>
      </c>
      <c r="C12" s="80"/>
      <c r="D12" s="80" t="s">
        <v>120</v>
      </c>
      <c r="E12" s="80"/>
      <c r="F12" s="80" t="s">
        <v>121</v>
      </c>
      <c r="G12" s="80"/>
      <c r="H12" s="80" t="s">
        <v>122</v>
      </c>
      <c r="I12" s="80"/>
      <c r="J12" s="80" t="s">
        <v>123</v>
      </c>
      <c r="K12" s="80"/>
      <c r="L12" s="80" t="s">
        <v>124</v>
      </c>
      <c r="M12" s="136"/>
    </row>
    <row r="13" spans="2:13" s="61" customFormat="1" ht="13.5" customHeight="1" x14ac:dyDescent="0.2">
      <c r="B13" s="105" t="s">
        <v>16</v>
      </c>
      <c r="C13" s="106"/>
      <c r="D13" s="106" t="s">
        <v>125</v>
      </c>
      <c r="E13" s="106"/>
      <c r="F13" s="106" t="s">
        <v>495</v>
      </c>
      <c r="G13" s="106"/>
      <c r="H13" s="106" t="s">
        <v>496</v>
      </c>
      <c r="I13" s="106"/>
      <c r="J13" s="106" t="s">
        <v>497</v>
      </c>
      <c r="K13" s="106"/>
      <c r="L13" s="106" t="s">
        <v>498</v>
      </c>
      <c r="M13" s="138"/>
    </row>
    <row r="14" spans="2:13" s="61" customFormat="1" ht="13.5" customHeight="1" x14ac:dyDescent="0.2">
      <c r="B14" s="79" t="s">
        <v>23</v>
      </c>
      <c r="C14" s="80"/>
      <c r="D14" s="134" t="s">
        <v>126</v>
      </c>
      <c r="E14" s="135"/>
      <c r="F14" s="80" t="s">
        <v>486</v>
      </c>
      <c r="G14" s="80"/>
      <c r="H14" s="80" t="s">
        <v>487</v>
      </c>
      <c r="I14" s="80"/>
      <c r="J14" s="80" t="s">
        <v>488</v>
      </c>
      <c r="K14" s="80"/>
      <c r="L14" s="80" t="s">
        <v>489</v>
      </c>
      <c r="M14" s="136"/>
    </row>
    <row r="15" spans="2:13" s="61" customFormat="1" ht="13.5" customHeight="1" x14ac:dyDescent="0.2">
      <c r="B15" s="79"/>
      <c r="C15" s="80"/>
      <c r="D15" s="77" t="s">
        <v>513</v>
      </c>
      <c r="E15" s="107" t="s">
        <v>515</v>
      </c>
      <c r="F15" s="77" t="s">
        <v>513</v>
      </c>
      <c r="G15" s="107" t="s">
        <v>515</v>
      </c>
      <c r="H15" s="77" t="s">
        <v>513</v>
      </c>
      <c r="I15" s="107" t="s">
        <v>515</v>
      </c>
      <c r="J15" s="77" t="s">
        <v>513</v>
      </c>
      <c r="K15" s="107" t="s">
        <v>515</v>
      </c>
      <c r="L15" s="77" t="s">
        <v>513</v>
      </c>
      <c r="M15" s="144" t="s">
        <v>515</v>
      </c>
    </row>
    <row r="16" spans="2:13" s="61" customFormat="1" ht="13.5" customHeight="1" x14ac:dyDescent="0.2">
      <c r="B16" s="81" t="s">
        <v>474</v>
      </c>
      <c r="C16" s="82" t="s">
        <v>475</v>
      </c>
      <c r="D16" s="78">
        <v>2415</v>
      </c>
      <c r="E16" s="64"/>
      <c r="F16" s="78">
        <v>1050</v>
      </c>
      <c r="G16" s="64"/>
      <c r="H16" s="78">
        <v>1995</v>
      </c>
      <c r="I16" s="64"/>
      <c r="J16" s="140">
        <v>1890</v>
      </c>
      <c r="K16" s="118"/>
      <c r="L16" s="140">
        <v>3360</v>
      </c>
      <c r="M16" s="170"/>
    </row>
    <row r="17" spans="2:13" s="61" customFormat="1" ht="13.5" customHeight="1" x14ac:dyDescent="0.2">
      <c r="B17" s="81"/>
      <c r="C17" s="83" t="s">
        <v>476</v>
      </c>
      <c r="D17" s="78">
        <v>2508</v>
      </c>
      <c r="E17" s="64"/>
      <c r="F17" s="78">
        <v>1150</v>
      </c>
      <c r="G17" s="64"/>
      <c r="H17" s="78">
        <v>1998</v>
      </c>
      <c r="I17" s="64"/>
      <c r="J17" s="140">
        <v>1945</v>
      </c>
      <c r="K17" s="118"/>
      <c r="L17" s="140">
        <v>3480</v>
      </c>
      <c r="M17" s="170"/>
    </row>
    <row r="18" spans="2:13" s="61" customFormat="1" ht="13.5" customHeight="1" x14ac:dyDescent="0.2">
      <c r="B18" s="81"/>
      <c r="C18" s="83" t="s">
        <v>477</v>
      </c>
      <c r="D18" s="78">
        <v>2600</v>
      </c>
      <c r="E18" s="64"/>
      <c r="F18" s="78">
        <v>1250</v>
      </c>
      <c r="G18" s="64"/>
      <c r="H18" s="78">
        <v>2000</v>
      </c>
      <c r="I18" s="64"/>
      <c r="J18" s="140">
        <v>2000</v>
      </c>
      <c r="K18" s="118"/>
      <c r="L18" s="140">
        <v>3600</v>
      </c>
      <c r="M18" s="170"/>
    </row>
    <row r="19" spans="2:13" s="61" customFormat="1" ht="13.5" customHeight="1" x14ac:dyDescent="0.2">
      <c r="B19" s="84" t="s">
        <v>473</v>
      </c>
      <c r="C19" s="85"/>
      <c r="D19" s="78">
        <v>2730</v>
      </c>
      <c r="E19" s="64"/>
      <c r="F19" s="78">
        <v>1313</v>
      </c>
      <c r="G19" s="64"/>
      <c r="H19" s="78">
        <v>2100</v>
      </c>
      <c r="I19" s="64"/>
      <c r="J19" s="140">
        <v>2100</v>
      </c>
      <c r="K19" s="118"/>
      <c r="L19" s="140">
        <v>3780</v>
      </c>
      <c r="M19" s="170"/>
    </row>
    <row r="20" spans="2:13" s="61" customFormat="1" ht="50.1" customHeight="1" x14ac:dyDescent="0.2"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3"/>
    </row>
    <row r="21" spans="2:13" s="61" customFormat="1" ht="13.5" customHeight="1" x14ac:dyDescent="0.2">
      <c r="B21" s="79" t="s">
        <v>10</v>
      </c>
      <c r="C21" s="80"/>
      <c r="D21" s="80" t="s">
        <v>130</v>
      </c>
      <c r="E21" s="80"/>
      <c r="F21" s="80" t="s">
        <v>131</v>
      </c>
      <c r="G21" s="80"/>
      <c r="H21" s="80" t="s">
        <v>132</v>
      </c>
      <c r="I21" s="80"/>
      <c r="J21" s="80" t="s">
        <v>127</v>
      </c>
      <c r="K21" s="80"/>
      <c r="L21" s="80" t="s">
        <v>128</v>
      </c>
      <c r="M21" s="136"/>
    </row>
    <row r="22" spans="2:13" s="61" customFormat="1" ht="13.5" customHeight="1" x14ac:dyDescent="0.2">
      <c r="B22" s="105" t="s">
        <v>16</v>
      </c>
      <c r="C22" s="106"/>
      <c r="D22" s="180" t="s">
        <v>493</v>
      </c>
      <c r="E22" s="180"/>
      <c r="F22" s="180" t="s">
        <v>492</v>
      </c>
      <c r="G22" s="180"/>
      <c r="H22" s="180" t="s">
        <v>494</v>
      </c>
      <c r="I22" s="180"/>
      <c r="J22" s="181" t="s">
        <v>588</v>
      </c>
      <c r="K22" s="182"/>
      <c r="L22" s="106" t="s">
        <v>491</v>
      </c>
      <c r="M22" s="138"/>
    </row>
    <row r="23" spans="2:13" s="61" customFormat="1" ht="13.5" customHeight="1" x14ac:dyDescent="0.2">
      <c r="B23" s="79" t="s">
        <v>23</v>
      </c>
      <c r="C23" s="80"/>
      <c r="D23" s="134" t="s">
        <v>136</v>
      </c>
      <c r="E23" s="135"/>
      <c r="F23" s="80" t="s">
        <v>137</v>
      </c>
      <c r="G23" s="80"/>
      <c r="H23" s="80" t="s">
        <v>138</v>
      </c>
      <c r="I23" s="80"/>
      <c r="J23" s="80" t="s">
        <v>133</v>
      </c>
      <c r="K23" s="80"/>
      <c r="L23" s="80" t="s">
        <v>134</v>
      </c>
      <c r="M23" s="136"/>
    </row>
    <row r="24" spans="2:13" s="61" customFormat="1" ht="13.5" customHeight="1" x14ac:dyDescent="0.2">
      <c r="B24" s="79"/>
      <c r="C24" s="80"/>
      <c r="D24" s="77" t="s">
        <v>513</v>
      </c>
      <c r="E24" s="107" t="s">
        <v>515</v>
      </c>
      <c r="F24" s="77" t="s">
        <v>513</v>
      </c>
      <c r="G24" s="107" t="s">
        <v>515</v>
      </c>
      <c r="H24" s="77" t="s">
        <v>513</v>
      </c>
      <c r="I24" s="107" t="s">
        <v>515</v>
      </c>
      <c r="J24" s="77" t="s">
        <v>513</v>
      </c>
      <c r="K24" s="107" t="s">
        <v>515</v>
      </c>
      <c r="L24" s="77" t="s">
        <v>513</v>
      </c>
      <c r="M24" s="144" t="s">
        <v>515</v>
      </c>
    </row>
    <row r="25" spans="2:13" s="61" customFormat="1" ht="13.5" customHeight="1" x14ac:dyDescent="0.2">
      <c r="B25" s="81" t="s">
        <v>474</v>
      </c>
      <c r="C25" s="82" t="s">
        <v>475</v>
      </c>
      <c r="D25" s="146">
        <v>1680</v>
      </c>
      <c r="E25" s="154"/>
      <c r="F25" s="146">
        <v>1680</v>
      </c>
      <c r="G25" s="154"/>
      <c r="H25" s="78">
        <v>2310</v>
      </c>
      <c r="I25" s="64"/>
      <c r="J25" s="168">
        <v>1827</v>
      </c>
      <c r="K25" s="118"/>
      <c r="L25" s="146">
        <v>4095</v>
      </c>
      <c r="M25" s="171"/>
    </row>
    <row r="26" spans="2:13" s="61" customFormat="1" ht="13.5" customHeight="1" x14ac:dyDescent="0.2">
      <c r="B26" s="81"/>
      <c r="C26" s="83" t="s">
        <v>476</v>
      </c>
      <c r="D26" s="146">
        <v>1840</v>
      </c>
      <c r="E26" s="154"/>
      <c r="F26" s="146">
        <v>1840</v>
      </c>
      <c r="G26" s="154"/>
      <c r="H26" s="78">
        <v>2455</v>
      </c>
      <c r="I26" s="64"/>
      <c r="J26" s="168">
        <v>1914</v>
      </c>
      <c r="K26" s="118"/>
      <c r="L26" s="146">
        <v>4148</v>
      </c>
      <c r="M26" s="171"/>
    </row>
    <row r="27" spans="2:13" s="61" customFormat="1" ht="13.5" customHeight="1" x14ac:dyDescent="0.2">
      <c r="B27" s="81"/>
      <c r="C27" s="83" t="s">
        <v>477</v>
      </c>
      <c r="D27" s="146">
        <v>2000</v>
      </c>
      <c r="E27" s="154"/>
      <c r="F27" s="146">
        <v>2000</v>
      </c>
      <c r="G27" s="154"/>
      <c r="H27" s="78">
        <v>2600</v>
      </c>
      <c r="I27" s="64"/>
      <c r="J27" s="168">
        <v>2000</v>
      </c>
      <c r="K27" s="118"/>
      <c r="L27" s="146">
        <v>4200</v>
      </c>
      <c r="M27" s="171"/>
    </row>
    <row r="28" spans="2:13" s="61" customFormat="1" ht="13.5" customHeight="1" x14ac:dyDescent="0.2">
      <c r="B28" s="84" t="s">
        <v>473</v>
      </c>
      <c r="C28" s="85"/>
      <c r="D28" s="146">
        <v>2100</v>
      </c>
      <c r="E28" s="154"/>
      <c r="F28" s="146">
        <v>2100</v>
      </c>
      <c r="G28" s="154"/>
      <c r="H28" s="78">
        <v>2730</v>
      </c>
      <c r="I28" s="64"/>
      <c r="J28" s="168">
        <v>2100</v>
      </c>
      <c r="K28" s="118"/>
      <c r="L28" s="146">
        <v>4410</v>
      </c>
      <c r="M28" s="171"/>
    </row>
    <row r="29" spans="2:13" s="61" customFormat="1" ht="50.1" customHeight="1" x14ac:dyDescent="0.2">
      <c r="B29" s="131"/>
      <c r="C29" s="132"/>
      <c r="D29" s="132"/>
      <c r="E29" s="132"/>
      <c r="F29" s="80"/>
      <c r="G29" s="80"/>
      <c r="H29" s="80"/>
      <c r="I29" s="80"/>
      <c r="J29" s="80"/>
      <c r="K29" s="80"/>
      <c r="L29" s="80"/>
      <c r="M29" s="136"/>
    </row>
    <row r="30" spans="2:13" s="61" customFormat="1" ht="13.5" customHeight="1" x14ac:dyDescent="0.2">
      <c r="B30" s="79" t="s">
        <v>10</v>
      </c>
      <c r="C30" s="80"/>
      <c r="D30" s="80" t="s">
        <v>129</v>
      </c>
      <c r="E30" s="80"/>
      <c r="F30" s="80" t="s">
        <v>119</v>
      </c>
      <c r="G30" s="80"/>
      <c r="H30" s="80" t="s">
        <v>139</v>
      </c>
      <c r="I30" s="80"/>
      <c r="J30" s="80" t="s">
        <v>140</v>
      </c>
      <c r="K30" s="80"/>
      <c r="L30" s="80"/>
      <c r="M30" s="136"/>
    </row>
    <row r="31" spans="2:13" s="61" customFormat="1" ht="13.5" customHeight="1" x14ac:dyDescent="0.2">
      <c r="B31" s="105" t="s">
        <v>16</v>
      </c>
      <c r="C31" s="106"/>
      <c r="D31" s="106" t="s">
        <v>59</v>
      </c>
      <c r="E31" s="106"/>
      <c r="F31" s="106" t="s">
        <v>484</v>
      </c>
      <c r="G31" s="106"/>
      <c r="H31" s="106" t="s">
        <v>0</v>
      </c>
      <c r="I31" s="106"/>
      <c r="J31" s="106" t="s">
        <v>141</v>
      </c>
      <c r="K31" s="106"/>
      <c r="L31" s="106"/>
      <c r="M31" s="138"/>
    </row>
    <row r="32" spans="2:13" s="61" customFormat="1" ht="13.5" customHeight="1" x14ac:dyDescent="0.2">
      <c r="B32" s="79" t="s">
        <v>23</v>
      </c>
      <c r="C32" s="80"/>
      <c r="D32" s="134" t="s">
        <v>135</v>
      </c>
      <c r="E32" s="135"/>
      <c r="F32" s="80" t="s">
        <v>485</v>
      </c>
      <c r="G32" s="80"/>
      <c r="H32" s="80" t="s">
        <v>60</v>
      </c>
      <c r="I32" s="80"/>
      <c r="J32" s="80" t="s">
        <v>60</v>
      </c>
      <c r="K32" s="80"/>
      <c r="L32" s="80"/>
      <c r="M32" s="136"/>
    </row>
    <row r="33" spans="2:13" s="61" customFormat="1" ht="13.5" customHeight="1" x14ac:dyDescent="0.2">
      <c r="B33" s="79"/>
      <c r="C33" s="80"/>
      <c r="D33" s="77" t="s">
        <v>513</v>
      </c>
      <c r="E33" s="107" t="s">
        <v>515</v>
      </c>
      <c r="F33" s="77" t="s">
        <v>513</v>
      </c>
      <c r="G33" s="107" t="s">
        <v>515</v>
      </c>
      <c r="H33" s="77" t="s">
        <v>513</v>
      </c>
      <c r="I33" s="107" t="s">
        <v>515</v>
      </c>
      <c r="J33" s="77" t="s">
        <v>513</v>
      </c>
      <c r="K33" s="107" t="s">
        <v>515</v>
      </c>
      <c r="L33" s="80"/>
      <c r="M33" s="136"/>
    </row>
    <row r="34" spans="2:13" s="61" customFormat="1" ht="13.5" customHeight="1" x14ac:dyDescent="0.2">
      <c r="B34" s="81" t="s">
        <v>474</v>
      </c>
      <c r="C34" s="82" t="s">
        <v>475</v>
      </c>
      <c r="D34" s="78">
        <v>1365</v>
      </c>
      <c r="E34" s="64"/>
      <c r="F34" s="78">
        <v>2415</v>
      </c>
      <c r="G34" s="64"/>
      <c r="H34" s="78">
        <v>3255</v>
      </c>
      <c r="I34" s="64"/>
      <c r="J34" s="78">
        <v>4410</v>
      </c>
      <c r="K34" s="64"/>
      <c r="L34" s="62"/>
      <c r="M34" s="117"/>
    </row>
    <row r="35" spans="2:13" s="61" customFormat="1" ht="13.5" customHeight="1" x14ac:dyDescent="0.2">
      <c r="B35" s="81"/>
      <c r="C35" s="83" t="s">
        <v>476</v>
      </c>
      <c r="D35" s="78">
        <v>1483</v>
      </c>
      <c r="E35" s="64"/>
      <c r="F35" s="78">
        <v>2508</v>
      </c>
      <c r="G35" s="64"/>
      <c r="H35" s="78">
        <v>3228</v>
      </c>
      <c r="I35" s="64"/>
      <c r="J35" s="78">
        <v>4605</v>
      </c>
      <c r="K35" s="64"/>
      <c r="L35" s="62"/>
      <c r="M35" s="117"/>
    </row>
    <row r="36" spans="2:13" s="61" customFormat="1" ht="13.5" customHeight="1" x14ac:dyDescent="0.2">
      <c r="B36" s="81"/>
      <c r="C36" s="83" t="s">
        <v>477</v>
      </c>
      <c r="D36" s="78">
        <v>1600</v>
      </c>
      <c r="E36" s="64"/>
      <c r="F36" s="78">
        <v>2600</v>
      </c>
      <c r="G36" s="64"/>
      <c r="H36" s="78">
        <v>3200</v>
      </c>
      <c r="I36" s="64"/>
      <c r="J36" s="78">
        <v>4800</v>
      </c>
      <c r="K36" s="64"/>
      <c r="L36" s="62"/>
      <c r="M36" s="117"/>
    </row>
    <row r="37" spans="2:13" s="76" customFormat="1" ht="13.5" customHeight="1" thickBot="1" x14ac:dyDescent="0.25">
      <c r="B37" s="112" t="s">
        <v>473</v>
      </c>
      <c r="C37" s="113"/>
      <c r="D37" s="145">
        <v>1680</v>
      </c>
      <c r="E37" s="122"/>
      <c r="F37" s="145">
        <v>2730</v>
      </c>
      <c r="G37" s="122"/>
      <c r="H37" s="145">
        <v>3360</v>
      </c>
      <c r="I37" s="122"/>
      <c r="J37" s="145">
        <v>5040</v>
      </c>
      <c r="K37" s="122"/>
      <c r="L37" s="172"/>
      <c r="M37" s="173"/>
    </row>
    <row r="38" spans="2:13" ht="13.5" customHeight="1" x14ac:dyDescent="0.2"/>
    <row r="39" spans="2:13" ht="13.5" customHeight="1" x14ac:dyDescent="0.2">
      <c r="D39" s="124"/>
      <c r="E39" s="124"/>
    </row>
    <row r="40" spans="2:13" ht="13.5" customHeight="1" x14ac:dyDescent="0.2">
      <c r="D40" s="124"/>
      <c r="E40" s="124"/>
    </row>
    <row r="41" spans="2:13" ht="13.5" customHeight="1" x14ac:dyDescent="0.2">
      <c r="D41" s="124"/>
      <c r="E41" s="124"/>
    </row>
    <row r="42" spans="2:13" ht="13.5" customHeight="1" x14ac:dyDescent="0.2">
      <c r="D42" s="124"/>
      <c r="E42" s="124"/>
    </row>
    <row r="43" spans="2:13" ht="13.5" customHeight="1" x14ac:dyDescent="0.2"/>
    <row r="44" spans="2:13" ht="13.5" customHeight="1" x14ac:dyDescent="0.2"/>
    <row r="45" spans="2:13" ht="13.5" customHeight="1" x14ac:dyDescent="0.2"/>
    <row r="46" spans="2:13" ht="13.5" customHeight="1" x14ac:dyDescent="0.2"/>
    <row r="47" spans="2:13" ht="13.5" customHeight="1" x14ac:dyDescent="0.2"/>
  </sheetData>
  <sheetProtection password="CCA1" sheet="1" objects="1" scenarios="1"/>
  <mergeCells count="84">
    <mergeCell ref="B10:M10"/>
    <mergeCell ref="B37:C37"/>
    <mergeCell ref="B34:B36"/>
    <mergeCell ref="F31:G31"/>
    <mergeCell ref="H31:I31"/>
    <mergeCell ref="J31:K31"/>
    <mergeCell ref="L31:M31"/>
    <mergeCell ref="B32:C32"/>
    <mergeCell ref="F32:G32"/>
    <mergeCell ref="H32:I32"/>
    <mergeCell ref="J32:K32"/>
    <mergeCell ref="L32:M32"/>
    <mergeCell ref="B31:C31"/>
    <mergeCell ref="B28:C28"/>
    <mergeCell ref="B25:B27"/>
    <mergeCell ref="D29:E29"/>
    <mergeCell ref="B33:C33"/>
    <mergeCell ref="B15:C15"/>
    <mergeCell ref="B24:C24"/>
    <mergeCell ref="F29:G29"/>
    <mergeCell ref="H29:I29"/>
    <mergeCell ref="J29:K29"/>
    <mergeCell ref="L29:M29"/>
    <mergeCell ref="B29:C29"/>
    <mergeCell ref="B30:C30"/>
    <mergeCell ref="F30:G30"/>
    <mergeCell ref="H30:I30"/>
    <mergeCell ref="J30:K30"/>
    <mergeCell ref="L30:M30"/>
    <mergeCell ref="B23:C23"/>
    <mergeCell ref="F23:G23"/>
    <mergeCell ref="H23:I23"/>
    <mergeCell ref="J23:K23"/>
    <mergeCell ref="L23:M23"/>
    <mergeCell ref="B20:C20"/>
    <mergeCell ref="D20:I20"/>
    <mergeCell ref="B22:C22"/>
    <mergeCell ref="F22:G22"/>
    <mergeCell ref="H22:I22"/>
    <mergeCell ref="B21:C21"/>
    <mergeCell ref="F21:G21"/>
    <mergeCell ref="H21:I21"/>
    <mergeCell ref="J21:K21"/>
    <mergeCell ref="L21:M21"/>
    <mergeCell ref="F14:G14"/>
    <mergeCell ref="H14:I14"/>
    <mergeCell ref="J14:K14"/>
    <mergeCell ref="L14:M14"/>
    <mergeCell ref="J22:K22"/>
    <mergeCell ref="L22:M22"/>
    <mergeCell ref="J20:K20"/>
    <mergeCell ref="L20:M20"/>
    <mergeCell ref="B19:C19"/>
    <mergeCell ref="B16:B18"/>
    <mergeCell ref="B8:M8"/>
    <mergeCell ref="B9:M9"/>
    <mergeCell ref="B12:C12"/>
    <mergeCell ref="F12:G12"/>
    <mergeCell ref="H12:I12"/>
    <mergeCell ref="J12:K12"/>
    <mergeCell ref="L12:M12"/>
    <mergeCell ref="B13:C13"/>
    <mergeCell ref="F13:G13"/>
    <mergeCell ref="H13:I13"/>
    <mergeCell ref="J13:K13"/>
    <mergeCell ref="L13:M13"/>
    <mergeCell ref="L11:M11"/>
    <mergeCell ref="B14:C14"/>
    <mergeCell ref="L34:M34"/>
    <mergeCell ref="L35:M35"/>
    <mergeCell ref="L36:M36"/>
    <mergeCell ref="L37:M37"/>
    <mergeCell ref="B11:C11"/>
    <mergeCell ref="D11:K11"/>
    <mergeCell ref="D14:E14"/>
    <mergeCell ref="D23:E23"/>
    <mergeCell ref="D32:E32"/>
    <mergeCell ref="L33:M33"/>
    <mergeCell ref="D13:E13"/>
    <mergeCell ref="D12:E12"/>
    <mergeCell ref="D22:E22"/>
    <mergeCell ref="D21:E21"/>
    <mergeCell ref="D31:E31"/>
    <mergeCell ref="D30:E30"/>
  </mergeCells>
  <phoneticPr fontId="1" type="noConversion"/>
  <pageMargins left="0.7" right="0.7" top="0.75" bottom="0.75" header="0.3" footer="0.3"/>
  <pageSetup paperSize="9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8"/>
  <sheetViews>
    <sheetView showGridLines="0" topLeftCell="A7" zoomScaleNormal="100" workbookViewId="0">
      <selection activeCell="P15" sqref="P15"/>
    </sheetView>
  </sheetViews>
  <sheetFormatPr defaultRowHeight="13.5" x14ac:dyDescent="0.2"/>
  <cols>
    <col min="1" max="1" width="0.83203125" style="56" customWidth="1"/>
    <col min="2" max="2" width="3.5" style="56" customWidth="1"/>
    <col min="3" max="3" width="15.6640625" style="56" customWidth="1"/>
    <col min="4" max="5" width="18.83203125" style="183" customWidth="1"/>
    <col min="6" max="13" width="18.83203125" style="56" customWidth="1"/>
    <col min="14" max="16" width="9.33203125" style="56"/>
    <col min="17" max="17" width="11.33203125" style="56" bestFit="1" customWidth="1"/>
    <col min="18" max="16384" width="9.33203125" style="56"/>
  </cols>
  <sheetData>
    <row r="1" spans="1:15" ht="19.5" hidden="1" customHeight="1" x14ac:dyDescent="0.2">
      <c r="A1" s="88"/>
      <c r="B1" s="88"/>
      <c r="C1" s="88"/>
      <c r="D1" s="210"/>
      <c r="E1" s="210"/>
      <c r="F1" s="88"/>
      <c r="G1" s="88"/>
      <c r="H1" s="88"/>
      <c r="I1" s="88"/>
      <c r="J1" s="88"/>
      <c r="K1" s="88"/>
      <c r="L1" s="88"/>
      <c r="M1" s="88"/>
    </row>
    <row r="2" spans="1:15" ht="19.5" hidden="1" customHeight="1" x14ac:dyDescent="0.2">
      <c r="A2" s="88"/>
      <c r="B2" s="88"/>
      <c r="C2" s="89" t="s">
        <v>580</v>
      </c>
      <c r="D2" s="89" t="s">
        <v>581</v>
      </c>
      <c r="E2" s="89" t="s">
        <v>582</v>
      </c>
      <c r="F2" s="89" t="s">
        <v>583</v>
      </c>
      <c r="G2" s="88"/>
      <c r="H2" s="88"/>
      <c r="I2" s="88"/>
      <c r="J2" s="88"/>
      <c r="K2" s="88"/>
      <c r="L2" s="88"/>
      <c r="M2" s="88"/>
    </row>
    <row r="3" spans="1:15" ht="19.5" hidden="1" customHeight="1" x14ac:dyDescent="0.2">
      <c r="A3" s="88"/>
      <c r="B3" s="88"/>
      <c r="C3" s="82" t="s">
        <v>584</v>
      </c>
      <c r="D3" s="89">
        <f>(D16*E16)+(F16*G16)+(H16*I16)+(J16*K16)+(L16*M16)+(D25*E25)+(F25*G25)+(H25*I25)+(J25*K25)+(L25*M25)+(D34*E34)+(F34*G34)+(H34*I34)+(J34*K34)+(L34*M34)+(D43*E43)</f>
        <v>0</v>
      </c>
      <c r="E3" s="163">
        <f>SUM(E16,G16,I16,K16,M16,E25,G25,I25,K25,M25,E34,G34,I34,K34,M34,E43)</f>
        <v>0</v>
      </c>
      <c r="F3" s="163">
        <f>SUM(E3:E6)</f>
        <v>0</v>
      </c>
      <c r="G3" s="88"/>
      <c r="H3" s="88"/>
      <c r="I3" s="88"/>
      <c r="J3" s="88"/>
      <c r="K3" s="88"/>
      <c r="L3" s="88"/>
      <c r="M3" s="88"/>
    </row>
    <row r="4" spans="1:15" ht="19.5" hidden="1" customHeight="1" x14ac:dyDescent="0.2">
      <c r="A4" s="88"/>
      <c r="B4" s="88"/>
      <c r="C4" s="83" t="s">
        <v>585</v>
      </c>
      <c r="D4" s="89">
        <f t="shared" ref="D4:D6" si="0">(D17*E17)+(F17*G17)+(H17*I17)+(J17*K17)+(L17*M17)+(D26*E26)+(F26*G26)+(H26*I26)+(J26*K26)+(L26*M26)+(D35*E35)+(F35*G35)+(H35*I35)+(J35*K35)+(L35*M35)+(D44*E44)</f>
        <v>0</v>
      </c>
      <c r="E4" s="163">
        <f t="shared" ref="E4:E6" si="1">SUM(E17,G17,I17,K17,M17,E26,G26,I26,K26,M26,E35,G35,I35,K35,M35,E44)</f>
        <v>0</v>
      </c>
      <c r="F4" s="89"/>
      <c r="G4" s="88"/>
      <c r="H4" s="88"/>
      <c r="I4" s="88"/>
      <c r="J4" s="88"/>
      <c r="K4" s="88"/>
      <c r="L4" s="88"/>
      <c r="M4" s="88"/>
    </row>
    <row r="5" spans="1:15" ht="19.5" hidden="1" customHeight="1" x14ac:dyDescent="0.2">
      <c r="A5" s="88"/>
      <c r="B5" s="88"/>
      <c r="C5" s="83" t="s">
        <v>586</v>
      </c>
      <c r="D5" s="89">
        <f t="shared" si="0"/>
        <v>0</v>
      </c>
      <c r="E5" s="163">
        <f t="shared" si="1"/>
        <v>0</v>
      </c>
      <c r="F5" s="89"/>
      <c r="G5" s="88"/>
      <c r="H5" s="88"/>
      <c r="I5" s="88"/>
      <c r="J5" s="88"/>
      <c r="K5" s="88"/>
      <c r="L5" s="88"/>
      <c r="M5" s="88"/>
    </row>
    <row r="6" spans="1:15" ht="19.5" hidden="1" customHeight="1" x14ac:dyDescent="0.2">
      <c r="A6" s="88"/>
      <c r="B6" s="88"/>
      <c r="C6" s="89" t="s">
        <v>587</v>
      </c>
      <c r="D6" s="89">
        <f t="shared" si="0"/>
        <v>0</v>
      </c>
      <c r="E6" s="163">
        <f t="shared" si="1"/>
        <v>0</v>
      </c>
      <c r="F6" s="89"/>
      <c r="G6" s="88"/>
      <c r="H6" s="88"/>
      <c r="I6" s="88"/>
      <c r="J6" s="88"/>
      <c r="K6" s="88"/>
      <c r="L6" s="88"/>
      <c r="M6" s="88"/>
    </row>
    <row r="7" spans="1:15" ht="3" customHeight="1" thickBot="1" x14ac:dyDescent="0.25">
      <c r="A7" s="211"/>
      <c r="B7" s="211"/>
      <c r="C7" s="211"/>
      <c r="D7" s="212"/>
      <c r="E7" s="212"/>
      <c r="F7" s="211"/>
      <c r="G7" s="211"/>
      <c r="H7" s="211"/>
      <c r="I7" s="211"/>
      <c r="J7" s="211"/>
      <c r="K7" s="211"/>
      <c r="L7" s="211"/>
      <c r="M7" s="211"/>
    </row>
    <row r="8" spans="1:15" ht="35.25" customHeight="1" x14ac:dyDescent="0.25">
      <c r="A8" s="211"/>
      <c r="B8" s="160" t="s">
        <v>480</v>
      </c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2"/>
    </row>
    <row r="9" spans="1:15" ht="15.75" customHeight="1" x14ac:dyDescent="0.2">
      <c r="A9" s="211"/>
      <c r="B9" s="213" t="s">
        <v>479</v>
      </c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5"/>
    </row>
    <row r="10" spans="1:15" ht="15.75" customHeight="1" x14ac:dyDescent="0.2">
      <c r="A10" s="211"/>
      <c r="B10" s="216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8"/>
    </row>
    <row r="11" spans="1:15" s="61" customFormat="1" ht="50.1" customHeight="1" x14ac:dyDescent="0.2">
      <c r="A11" s="103"/>
      <c r="B11" s="219"/>
      <c r="C11" s="220"/>
      <c r="D11" s="221"/>
      <c r="E11" s="100"/>
      <c r="F11" s="100"/>
      <c r="G11" s="101"/>
      <c r="H11" s="132"/>
      <c r="I11" s="132"/>
      <c r="J11" s="132"/>
      <c r="K11" s="132"/>
      <c r="L11" s="132"/>
      <c r="M11" s="133"/>
    </row>
    <row r="12" spans="1:15" s="61" customFormat="1" ht="13.5" customHeight="1" x14ac:dyDescent="0.2">
      <c r="A12" s="103"/>
      <c r="B12" s="79" t="s">
        <v>10</v>
      </c>
      <c r="C12" s="134"/>
      <c r="D12" s="222" t="s">
        <v>142</v>
      </c>
      <c r="E12" s="222"/>
      <c r="F12" s="80"/>
      <c r="G12" s="80"/>
      <c r="H12" s="80" t="s">
        <v>143</v>
      </c>
      <c r="I12" s="80"/>
      <c r="J12" s="80" t="s">
        <v>490</v>
      </c>
      <c r="K12" s="80"/>
      <c r="L12" s="80" t="s">
        <v>144</v>
      </c>
      <c r="M12" s="136"/>
    </row>
    <row r="13" spans="1:15" s="61" customFormat="1" ht="13.5" customHeight="1" x14ac:dyDescent="0.2">
      <c r="A13" s="103"/>
      <c r="B13" s="105" t="s">
        <v>16</v>
      </c>
      <c r="C13" s="141"/>
      <c r="D13" s="223" t="s">
        <v>502</v>
      </c>
      <c r="E13" s="223"/>
      <c r="F13" s="181" t="s">
        <v>504</v>
      </c>
      <c r="G13" s="181"/>
      <c r="H13" s="180" t="s">
        <v>505</v>
      </c>
      <c r="I13" s="180"/>
      <c r="J13" s="180" t="s">
        <v>506</v>
      </c>
      <c r="K13" s="180"/>
      <c r="L13" s="180" t="s">
        <v>507</v>
      </c>
      <c r="M13" s="224"/>
    </row>
    <row r="14" spans="1:15" s="61" customFormat="1" ht="13.5" customHeight="1" x14ac:dyDescent="0.2">
      <c r="A14" s="103"/>
      <c r="B14" s="79" t="s">
        <v>23</v>
      </c>
      <c r="C14" s="134"/>
      <c r="D14" s="222" t="s">
        <v>63</v>
      </c>
      <c r="E14" s="222"/>
      <c r="F14" s="80" t="s">
        <v>64</v>
      </c>
      <c r="G14" s="80"/>
      <c r="H14" s="80" t="s">
        <v>65</v>
      </c>
      <c r="I14" s="80"/>
      <c r="J14" s="80" t="s">
        <v>66</v>
      </c>
      <c r="K14" s="80"/>
      <c r="L14" s="80" t="s">
        <v>68</v>
      </c>
      <c r="M14" s="136"/>
    </row>
    <row r="15" spans="1:15" s="61" customFormat="1" ht="13.5" customHeight="1" x14ac:dyDescent="0.2">
      <c r="A15" s="103"/>
      <c r="B15" s="79"/>
      <c r="C15" s="134"/>
      <c r="D15" s="77" t="s">
        <v>513</v>
      </c>
      <c r="E15" s="107" t="s">
        <v>515</v>
      </c>
      <c r="F15" s="77" t="s">
        <v>513</v>
      </c>
      <c r="G15" s="107" t="s">
        <v>515</v>
      </c>
      <c r="H15" s="77" t="s">
        <v>513</v>
      </c>
      <c r="I15" s="107" t="s">
        <v>515</v>
      </c>
      <c r="J15" s="77" t="s">
        <v>513</v>
      </c>
      <c r="K15" s="107" t="s">
        <v>515</v>
      </c>
      <c r="L15" s="77" t="s">
        <v>513</v>
      </c>
      <c r="M15" s="144" t="s">
        <v>515</v>
      </c>
    </row>
    <row r="16" spans="1:15" s="61" customFormat="1" ht="13.5" customHeight="1" x14ac:dyDescent="0.2">
      <c r="B16" s="81" t="s">
        <v>474</v>
      </c>
      <c r="C16" s="225" t="s">
        <v>475</v>
      </c>
      <c r="D16" s="226">
        <v>48300</v>
      </c>
      <c r="E16" s="187"/>
      <c r="F16" s="226">
        <v>53550</v>
      </c>
      <c r="G16" s="187"/>
      <c r="H16" s="226">
        <v>35700</v>
      </c>
      <c r="I16" s="187"/>
      <c r="J16" s="229">
        <v>40000</v>
      </c>
      <c r="K16" s="188"/>
      <c r="L16" s="229">
        <v>13125</v>
      </c>
      <c r="M16" s="189"/>
      <c r="O16" s="190"/>
    </row>
    <row r="17" spans="2:17" s="61" customFormat="1" ht="13.5" customHeight="1" x14ac:dyDescent="0.2">
      <c r="B17" s="81"/>
      <c r="C17" s="227" t="s">
        <v>476</v>
      </c>
      <c r="D17" s="226">
        <v>51150</v>
      </c>
      <c r="E17" s="187"/>
      <c r="F17" s="226">
        <v>56775</v>
      </c>
      <c r="G17" s="187"/>
      <c r="H17" s="226">
        <v>37850</v>
      </c>
      <c r="I17" s="187"/>
      <c r="J17" s="229">
        <v>40500</v>
      </c>
      <c r="K17" s="188"/>
      <c r="L17" s="229">
        <v>13563</v>
      </c>
      <c r="M17" s="189"/>
    </row>
    <row r="18" spans="2:17" s="61" customFormat="1" ht="13.5" customHeight="1" x14ac:dyDescent="0.2">
      <c r="B18" s="81"/>
      <c r="C18" s="227" t="s">
        <v>477</v>
      </c>
      <c r="D18" s="226">
        <v>54000</v>
      </c>
      <c r="E18" s="187"/>
      <c r="F18" s="226">
        <v>60000</v>
      </c>
      <c r="G18" s="187"/>
      <c r="H18" s="226">
        <v>40000</v>
      </c>
      <c r="I18" s="187"/>
      <c r="J18" s="229">
        <v>41000</v>
      </c>
      <c r="K18" s="188"/>
      <c r="L18" s="229">
        <v>14000</v>
      </c>
      <c r="M18" s="189"/>
    </row>
    <row r="19" spans="2:17" s="61" customFormat="1" ht="13.5" customHeight="1" x14ac:dyDescent="0.2">
      <c r="B19" s="84" t="s">
        <v>473</v>
      </c>
      <c r="C19" s="228"/>
      <c r="D19" s="226">
        <v>56700</v>
      </c>
      <c r="E19" s="187"/>
      <c r="F19" s="226">
        <v>63000</v>
      </c>
      <c r="G19" s="187"/>
      <c r="H19" s="226">
        <v>42000</v>
      </c>
      <c r="I19" s="187"/>
      <c r="J19" s="229">
        <v>42500</v>
      </c>
      <c r="K19" s="188"/>
      <c r="L19" s="229">
        <v>14700</v>
      </c>
      <c r="M19" s="189"/>
    </row>
    <row r="20" spans="2:17" s="61" customFormat="1" ht="50.1" customHeight="1" x14ac:dyDescent="0.2">
      <c r="B20" s="219"/>
      <c r="C20" s="220"/>
      <c r="D20" s="221"/>
      <c r="E20" s="100"/>
      <c r="F20" s="100"/>
      <c r="G20" s="101"/>
      <c r="H20" s="132"/>
      <c r="I20" s="132"/>
      <c r="J20" s="132"/>
      <c r="K20" s="132"/>
      <c r="L20" s="230"/>
      <c r="M20" s="231"/>
    </row>
    <row r="21" spans="2:17" s="61" customFormat="1" ht="13.5" customHeight="1" x14ac:dyDescent="0.2">
      <c r="B21" s="79" t="s">
        <v>10</v>
      </c>
      <c r="C21" s="80"/>
      <c r="D21" s="222" t="s">
        <v>145</v>
      </c>
      <c r="E21" s="222"/>
      <c r="F21" s="80" t="s">
        <v>490</v>
      </c>
      <c r="G21" s="80"/>
      <c r="H21" s="80"/>
      <c r="I21" s="80"/>
      <c r="J21" s="80"/>
      <c r="K21" s="80"/>
      <c r="L21" s="80" t="s">
        <v>146</v>
      </c>
      <c r="M21" s="136"/>
    </row>
    <row r="22" spans="2:17" s="61" customFormat="1" ht="13.5" customHeight="1" x14ac:dyDescent="0.2">
      <c r="B22" s="105" t="s">
        <v>16</v>
      </c>
      <c r="C22" s="106"/>
      <c r="D22" s="232" t="s">
        <v>503</v>
      </c>
      <c r="E22" s="232"/>
      <c r="F22" s="180" t="s">
        <v>499</v>
      </c>
      <c r="G22" s="180"/>
      <c r="H22" s="180" t="s">
        <v>500</v>
      </c>
      <c r="I22" s="180"/>
      <c r="J22" s="180" t="s">
        <v>501</v>
      </c>
      <c r="K22" s="180"/>
      <c r="L22" s="182" t="s">
        <v>1</v>
      </c>
      <c r="M22" s="233"/>
    </row>
    <row r="23" spans="2:17" s="61" customFormat="1" ht="13.5" customHeight="1" x14ac:dyDescent="0.2">
      <c r="B23" s="79" t="s">
        <v>23</v>
      </c>
      <c r="C23" s="80"/>
      <c r="D23" s="234" t="s">
        <v>70</v>
      </c>
      <c r="E23" s="235"/>
      <c r="F23" s="80" t="s">
        <v>71</v>
      </c>
      <c r="G23" s="80"/>
      <c r="H23" s="134" t="s">
        <v>69</v>
      </c>
      <c r="I23" s="135"/>
      <c r="J23" s="80" t="s">
        <v>67</v>
      </c>
      <c r="K23" s="80"/>
      <c r="L23" s="80" t="s">
        <v>471</v>
      </c>
      <c r="M23" s="136"/>
    </row>
    <row r="24" spans="2:17" s="61" customFormat="1" ht="13.5" customHeight="1" x14ac:dyDescent="0.2">
      <c r="B24" s="79"/>
      <c r="C24" s="80"/>
      <c r="D24" s="77" t="s">
        <v>513</v>
      </c>
      <c r="E24" s="107" t="s">
        <v>515</v>
      </c>
      <c r="F24" s="77" t="s">
        <v>513</v>
      </c>
      <c r="G24" s="107" t="s">
        <v>515</v>
      </c>
      <c r="H24" s="77" t="s">
        <v>513</v>
      </c>
      <c r="I24" s="107" t="s">
        <v>515</v>
      </c>
      <c r="J24" s="77" t="s">
        <v>513</v>
      </c>
      <c r="K24" s="107" t="s">
        <v>515</v>
      </c>
      <c r="L24" s="77" t="s">
        <v>513</v>
      </c>
      <c r="M24" s="144" t="s">
        <v>515</v>
      </c>
    </row>
    <row r="25" spans="2:17" s="61" customFormat="1" ht="13.5" customHeight="1" x14ac:dyDescent="0.2">
      <c r="B25" s="81" t="s">
        <v>474</v>
      </c>
      <c r="C25" s="82" t="s">
        <v>475</v>
      </c>
      <c r="D25" s="236">
        <v>9450</v>
      </c>
      <c r="E25" s="193"/>
      <c r="F25" s="226">
        <v>10500</v>
      </c>
      <c r="G25" s="187"/>
      <c r="H25" s="226">
        <v>15000</v>
      </c>
      <c r="I25" s="187"/>
      <c r="J25" s="226">
        <v>15000</v>
      </c>
      <c r="K25" s="194"/>
      <c r="L25" s="236">
        <v>5670</v>
      </c>
      <c r="M25" s="195"/>
    </row>
    <row r="26" spans="2:17" s="61" customFormat="1" ht="13.5" customHeight="1" x14ac:dyDescent="0.2">
      <c r="B26" s="81"/>
      <c r="C26" s="83" t="s">
        <v>476</v>
      </c>
      <c r="D26" s="236">
        <v>9975</v>
      </c>
      <c r="E26" s="193"/>
      <c r="F26" s="226">
        <v>10500</v>
      </c>
      <c r="G26" s="187"/>
      <c r="H26" s="226">
        <v>15000</v>
      </c>
      <c r="I26" s="187"/>
      <c r="J26" s="226">
        <v>15000</v>
      </c>
      <c r="K26" s="194"/>
      <c r="L26" s="236">
        <v>6035</v>
      </c>
      <c r="M26" s="195"/>
      <c r="O26" s="196"/>
      <c r="P26" s="196"/>
    </row>
    <row r="27" spans="2:17" s="61" customFormat="1" ht="13.5" customHeight="1" x14ac:dyDescent="0.2">
      <c r="B27" s="81"/>
      <c r="C27" s="83" t="s">
        <v>477</v>
      </c>
      <c r="D27" s="236">
        <v>10500</v>
      </c>
      <c r="E27" s="193"/>
      <c r="F27" s="226">
        <v>11000</v>
      </c>
      <c r="G27" s="187"/>
      <c r="H27" s="226">
        <v>15500</v>
      </c>
      <c r="I27" s="187"/>
      <c r="J27" s="226">
        <v>15500</v>
      </c>
      <c r="K27" s="194"/>
      <c r="L27" s="236">
        <v>6400</v>
      </c>
      <c r="M27" s="195"/>
      <c r="O27" s="196"/>
      <c r="P27" s="196"/>
    </row>
    <row r="28" spans="2:17" s="61" customFormat="1" ht="13.5" customHeight="1" x14ac:dyDescent="0.2">
      <c r="B28" s="84" t="s">
        <v>473</v>
      </c>
      <c r="C28" s="85"/>
      <c r="D28" s="236">
        <v>11025</v>
      </c>
      <c r="E28" s="193"/>
      <c r="F28" s="226">
        <v>11500</v>
      </c>
      <c r="G28" s="187"/>
      <c r="H28" s="226">
        <v>16000</v>
      </c>
      <c r="I28" s="187"/>
      <c r="J28" s="226">
        <v>16000</v>
      </c>
      <c r="K28" s="194"/>
      <c r="L28" s="236">
        <v>6720</v>
      </c>
      <c r="M28" s="195"/>
      <c r="O28" s="196"/>
      <c r="P28" s="196"/>
    </row>
    <row r="29" spans="2:17" s="61" customFormat="1" ht="50.1" customHeight="1" x14ac:dyDescent="0.2">
      <c r="B29" s="99"/>
      <c r="C29" s="101"/>
      <c r="D29" s="132"/>
      <c r="E29" s="132"/>
      <c r="F29" s="132"/>
      <c r="G29" s="132"/>
      <c r="H29" s="80"/>
      <c r="I29" s="80"/>
      <c r="J29" s="164"/>
      <c r="K29" s="164"/>
      <c r="L29" s="164"/>
      <c r="M29" s="165"/>
      <c r="P29" s="196"/>
      <c r="Q29" s="196"/>
    </row>
    <row r="30" spans="2:17" s="61" customFormat="1" ht="13.5" customHeight="1" x14ac:dyDescent="0.2">
      <c r="B30" s="79" t="s">
        <v>10</v>
      </c>
      <c r="C30" s="80"/>
      <c r="D30" s="222"/>
      <c r="E30" s="222"/>
      <c r="F30" s="80" t="s">
        <v>147</v>
      </c>
      <c r="G30" s="80"/>
      <c r="H30" s="80" t="s">
        <v>148</v>
      </c>
      <c r="I30" s="80"/>
      <c r="J30" s="80" t="s">
        <v>149</v>
      </c>
      <c r="K30" s="80"/>
      <c r="L30" s="80" t="s">
        <v>151</v>
      </c>
      <c r="M30" s="136"/>
      <c r="Q30" s="196"/>
    </row>
    <row r="31" spans="2:17" s="61" customFormat="1" ht="13.5" customHeight="1" x14ac:dyDescent="0.2">
      <c r="B31" s="105" t="s">
        <v>16</v>
      </c>
      <c r="C31" s="106"/>
      <c r="D31" s="232" t="s">
        <v>589</v>
      </c>
      <c r="E31" s="232"/>
      <c r="F31" s="180" t="s">
        <v>509</v>
      </c>
      <c r="G31" s="180"/>
      <c r="H31" s="180" t="s">
        <v>510</v>
      </c>
      <c r="I31" s="180"/>
      <c r="J31" s="182" t="s">
        <v>511</v>
      </c>
      <c r="K31" s="182"/>
      <c r="L31" s="106" t="s">
        <v>512</v>
      </c>
      <c r="M31" s="138"/>
    </row>
    <row r="32" spans="2:17" s="61" customFormat="1" ht="13.5" customHeight="1" x14ac:dyDescent="0.2">
      <c r="B32" s="79" t="s">
        <v>23</v>
      </c>
      <c r="C32" s="80"/>
      <c r="D32" s="234" t="s">
        <v>62</v>
      </c>
      <c r="E32" s="235"/>
      <c r="F32" s="80" t="s">
        <v>61</v>
      </c>
      <c r="G32" s="80"/>
      <c r="H32" s="80" t="s">
        <v>61</v>
      </c>
      <c r="I32" s="80"/>
      <c r="J32" s="80" t="s">
        <v>61</v>
      </c>
      <c r="K32" s="80"/>
      <c r="L32" s="80" t="s">
        <v>152</v>
      </c>
      <c r="M32" s="136"/>
    </row>
    <row r="33" spans="1:17" s="61" customFormat="1" ht="13.5" customHeight="1" x14ac:dyDescent="0.2">
      <c r="B33" s="79"/>
      <c r="C33" s="80"/>
      <c r="D33" s="77" t="s">
        <v>513</v>
      </c>
      <c r="E33" s="107" t="s">
        <v>515</v>
      </c>
      <c r="F33" s="77" t="s">
        <v>513</v>
      </c>
      <c r="G33" s="107" t="s">
        <v>515</v>
      </c>
      <c r="H33" s="77" t="s">
        <v>513</v>
      </c>
      <c r="I33" s="107" t="s">
        <v>515</v>
      </c>
      <c r="J33" s="77" t="s">
        <v>513</v>
      </c>
      <c r="K33" s="107" t="s">
        <v>515</v>
      </c>
      <c r="L33" s="77" t="s">
        <v>513</v>
      </c>
      <c r="M33" s="144" t="s">
        <v>515</v>
      </c>
    </row>
    <row r="34" spans="1:17" s="61" customFormat="1" ht="13.5" customHeight="1" x14ac:dyDescent="0.2">
      <c r="B34" s="81" t="s">
        <v>474</v>
      </c>
      <c r="C34" s="82" t="s">
        <v>475</v>
      </c>
      <c r="D34" s="237">
        <v>9975</v>
      </c>
      <c r="E34" s="197"/>
      <c r="F34" s="237">
        <v>8925</v>
      </c>
      <c r="G34" s="197"/>
      <c r="H34" s="237">
        <v>11550</v>
      </c>
      <c r="I34" s="197"/>
      <c r="J34" s="237">
        <v>11550</v>
      </c>
      <c r="K34" s="197"/>
      <c r="L34" s="226">
        <v>12600</v>
      </c>
      <c r="M34" s="198"/>
    </row>
    <row r="35" spans="1:17" s="61" customFormat="1" ht="13.5" customHeight="1" x14ac:dyDescent="0.2">
      <c r="B35" s="81"/>
      <c r="C35" s="83" t="s">
        <v>476</v>
      </c>
      <c r="D35" s="237">
        <v>10238</v>
      </c>
      <c r="E35" s="197"/>
      <c r="F35" s="237">
        <v>9413</v>
      </c>
      <c r="G35" s="197"/>
      <c r="H35" s="237">
        <v>12175</v>
      </c>
      <c r="I35" s="197"/>
      <c r="J35" s="237">
        <v>12175</v>
      </c>
      <c r="K35" s="197"/>
      <c r="L35" s="226">
        <v>13100</v>
      </c>
      <c r="M35" s="198"/>
      <c r="Q35" s="196"/>
    </row>
    <row r="36" spans="1:17" s="61" customFormat="1" ht="13.5" customHeight="1" x14ac:dyDescent="0.2">
      <c r="B36" s="81"/>
      <c r="C36" s="83" t="s">
        <v>477</v>
      </c>
      <c r="D36" s="237">
        <v>10500</v>
      </c>
      <c r="E36" s="197"/>
      <c r="F36" s="237">
        <v>9900</v>
      </c>
      <c r="G36" s="197"/>
      <c r="H36" s="237">
        <v>12800</v>
      </c>
      <c r="I36" s="197"/>
      <c r="J36" s="237">
        <v>12800</v>
      </c>
      <c r="K36" s="197"/>
      <c r="L36" s="226">
        <v>13600</v>
      </c>
      <c r="M36" s="198"/>
    </row>
    <row r="37" spans="1:17" s="76" customFormat="1" ht="13.5" customHeight="1" x14ac:dyDescent="0.2">
      <c r="A37" s="61"/>
      <c r="B37" s="84" t="s">
        <v>473</v>
      </c>
      <c r="C37" s="85"/>
      <c r="D37" s="237">
        <v>11025</v>
      </c>
      <c r="E37" s="197"/>
      <c r="F37" s="237">
        <v>10395</v>
      </c>
      <c r="G37" s="197"/>
      <c r="H37" s="237">
        <v>13440</v>
      </c>
      <c r="I37" s="197"/>
      <c r="J37" s="237">
        <v>13440</v>
      </c>
      <c r="K37" s="197"/>
      <c r="L37" s="226">
        <v>14280</v>
      </c>
      <c r="M37" s="198"/>
    </row>
    <row r="38" spans="1:17" ht="50.1" customHeight="1" x14ac:dyDescent="0.2">
      <c r="A38" s="184"/>
      <c r="B38" s="99"/>
      <c r="C38" s="101"/>
      <c r="D38" s="132"/>
      <c r="E38" s="132"/>
      <c r="F38" s="238"/>
      <c r="G38" s="238"/>
      <c r="H38" s="164" t="s">
        <v>490</v>
      </c>
      <c r="I38" s="164"/>
      <c r="J38" s="164"/>
      <c r="K38" s="164"/>
      <c r="L38" s="222"/>
      <c r="M38" s="239"/>
    </row>
    <row r="39" spans="1:17" ht="13.5" customHeight="1" x14ac:dyDescent="0.2">
      <c r="A39" s="184"/>
      <c r="B39" s="79" t="s">
        <v>10</v>
      </c>
      <c r="C39" s="80"/>
      <c r="D39" s="80" t="s">
        <v>150</v>
      </c>
      <c r="E39" s="80"/>
      <c r="F39" s="200"/>
      <c r="G39" s="200"/>
      <c r="H39" s="200"/>
      <c r="I39" s="148"/>
      <c r="J39" s="148"/>
      <c r="K39" s="148"/>
      <c r="L39" s="186"/>
      <c r="M39" s="199"/>
    </row>
    <row r="40" spans="1:17" ht="13.5" customHeight="1" x14ac:dyDescent="0.2">
      <c r="A40" s="184"/>
      <c r="B40" s="105" t="s">
        <v>16</v>
      </c>
      <c r="C40" s="106"/>
      <c r="D40" s="106" t="s">
        <v>508</v>
      </c>
      <c r="E40" s="106"/>
      <c r="F40" s="200"/>
      <c r="G40" s="200"/>
      <c r="H40" s="200"/>
      <c r="I40" s="201"/>
      <c r="J40" s="201"/>
      <c r="K40" s="201"/>
      <c r="L40" s="202"/>
      <c r="M40" s="203"/>
    </row>
    <row r="41" spans="1:17" ht="13.5" customHeight="1" x14ac:dyDescent="0.2">
      <c r="A41" s="184"/>
      <c r="B41" s="79" t="s">
        <v>23</v>
      </c>
      <c r="C41" s="80"/>
      <c r="D41" s="80" t="s">
        <v>61</v>
      </c>
      <c r="E41" s="80"/>
      <c r="F41" s="200"/>
      <c r="G41" s="200"/>
      <c r="H41" s="200"/>
      <c r="I41" s="148"/>
      <c r="J41" s="148"/>
      <c r="K41" s="148"/>
      <c r="L41" s="186"/>
      <c r="M41" s="199"/>
    </row>
    <row r="42" spans="1:17" ht="13.5" customHeight="1" x14ac:dyDescent="0.2">
      <c r="A42" s="184"/>
      <c r="B42" s="79"/>
      <c r="C42" s="80"/>
      <c r="D42" s="77" t="s">
        <v>513</v>
      </c>
      <c r="E42" s="107" t="s">
        <v>515</v>
      </c>
      <c r="F42" s="200"/>
      <c r="G42" s="200"/>
      <c r="H42" s="200"/>
      <c r="I42" s="63"/>
      <c r="J42" s="148"/>
      <c r="K42" s="148"/>
      <c r="L42" s="191"/>
      <c r="M42" s="192"/>
    </row>
    <row r="43" spans="1:17" ht="13.5" customHeight="1" x14ac:dyDescent="0.2">
      <c r="A43" s="184"/>
      <c r="B43" s="81" t="s">
        <v>474</v>
      </c>
      <c r="C43" s="82" t="s">
        <v>475</v>
      </c>
      <c r="D43" s="226">
        <v>11550</v>
      </c>
      <c r="E43" s="187"/>
      <c r="F43" s="200"/>
      <c r="G43" s="200"/>
      <c r="H43" s="200"/>
      <c r="I43" s="204"/>
      <c r="J43" s="204"/>
      <c r="K43" s="204"/>
      <c r="L43" s="191"/>
      <c r="M43" s="192"/>
    </row>
    <row r="44" spans="1:17" ht="13.5" customHeight="1" x14ac:dyDescent="0.2">
      <c r="A44" s="184"/>
      <c r="B44" s="81"/>
      <c r="C44" s="83" t="s">
        <v>476</v>
      </c>
      <c r="D44" s="226">
        <v>12175</v>
      </c>
      <c r="E44" s="187"/>
      <c r="F44" s="200"/>
      <c r="G44" s="200"/>
      <c r="H44" s="200"/>
      <c r="I44" s="204"/>
      <c r="J44" s="204"/>
      <c r="K44" s="204"/>
      <c r="L44" s="191"/>
      <c r="M44" s="192"/>
    </row>
    <row r="45" spans="1:17" ht="13.5" customHeight="1" x14ac:dyDescent="0.2">
      <c r="A45" s="184"/>
      <c r="B45" s="81"/>
      <c r="C45" s="83" t="s">
        <v>477</v>
      </c>
      <c r="D45" s="226">
        <v>12800</v>
      </c>
      <c r="E45" s="187"/>
      <c r="F45" s="200"/>
      <c r="G45" s="200"/>
      <c r="H45" s="200"/>
      <c r="I45" s="204"/>
      <c r="J45" s="204"/>
      <c r="K45" s="204"/>
      <c r="L45" s="191"/>
      <c r="M45" s="192"/>
    </row>
    <row r="46" spans="1:17" ht="13.5" customHeight="1" thickBot="1" x14ac:dyDescent="0.25">
      <c r="A46" s="184"/>
      <c r="B46" s="112" t="s">
        <v>473</v>
      </c>
      <c r="C46" s="113"/>
      <c r="D46" s="240">
        <v>13440</v>
      </c>
      <c r="E46" s="205"/>
      <c r="F46" s="206"/>
      <c r="G46" s="206"/>
      <c r="H46" s="206"/>
      <c r="I46" s="207"/>
      <c r="J46" s="207"/>
      <c r="K46" s="207"/>
      <c r="L46" s="208"/>
      <c r="M46" s="209"/>
    </row>
    <row r="47" spans="1:17" ht="13.5" customHeight="1" x14ac:dyDescent="0.2"/>
    <row r="48" spans="1:17" ht="13.5" customHeight="1" x14ac:dyDescent="0.2"/>
  </sheetData>
  <sheetProtection password="CCA1" sheet="1" objects="1" scenarios="1"/>
  <mergeCells count="96">
    <mergeCell ref="L40:M40"/>
    <mergeCell ref="L38:M38"/>
    <mergeCell ref="J23:K23"/>
    <mergeCell ref="L23:M23"/>
    <mergeCell ref="B24:C24"/>
    <mergeCell ref="F32:G32"/>
    <mergeCell ref="H32:I32"/>
    <mergeCell ref="B40:C40"/>
    <mergeCell ref="J32:K32"/>
    <mergeCell ref="J31:K31"/>
    <mergeCell ref="J30:K30"/>
    <mergeCell ref="L31:M31"/>
    <mergeCell ref="L30:M30"/>
    <mergeCell ref="L32:M32"/>
    <mergeCell ref="H23:I23"/>
    <mergeCell ref="B38:C38"/>
    <mergeCell ref="B29:C29"/>
    <mergeCell ref="B33:C33"/>
    <mergeCell ref="L39:M39"/>
    <mergeCell ref="H29:I29"/>
    <mergeCell ref="B30:C30"/>
    <mergeCell ref="F30:G30"/>
    <mergeCell ref="H30:I30"/>
    <mergeCell ref="D31:E31"/>
    <mergeCell ref="D30:E30"/>
    <mergeCell ref="D29:G29"/>
    <mergeCell ref="B46:C46"/>
    <mergeCell ref="L46:M46"/>
    <mergeCell ref="L44:M44"/>
    <mergeCell ref="L45:M45"/>
    <mergeCell ref="B28:C28"/>
    <mergeCell ref="L42:M42"/>
    <mergeCell ref="B41:C41"/>
    <mergeCell ref="L41:M41"/>
    <mergeCell ref="B43:B45"/>
    <mergeCell ref="L43:M43"/>
    <mergeCell ref="B39:C39"/>
    <mergeCell ref="H31:I31"/>
    <mergeCell ref="B42:C42"/>
    <mergeCell ref="D39:E39"/>
    <mergeCell ref="D40:E40"/>
    <mergeCell ref="D41:E41"/>
    <mergeCell ref="H13:I13"/>
    <mergeCell ref="J13:K13"/>
    <mergeCell ref="L13:M13"/>
    <mergeCell ref="B14:C14"/>
    <mergeCell ref="F14:G14"/>
    <mergeCell ref="H14:I14"/>
    <mergeCell ref="J14:K14"/>
    <mergeCell ref="L14:M14"/>
    <mergeCell ref="B13:C13"/>
    <mergeCell ref="F13:G13"/>
    <mergeCell ref="B8:M8"/>
    <mergeCell ref="B9:M9"/>
    <mergeCell ref="B12:C12"/>
    <mergeCell ref="F12:G12"/>
    <mergeCell ref="H12:I12"/>
    <mergeCell ref="J12:K12"/>
    <mergeCell ref="L12:M12"/>
    <mergeCell ref="H11:K11"/>
    <mergeCell ref="L11:M11"/>
    <mergeCell ref="B10:M10"/>
    <mergeCell ref="D12:E12"/>
    <mergeCell ref="D11:G11"/>
    <mergeCell ref="H20:I20"/>
    <mergeCell ref="J20:K20"/>
    <mergeCell ref="L20:M20"/>
    <mergeCell ref="B15:C15"/>
    <mergeCell ref="B19:C19"/>
    <mergeCell ref="B16:B18"/>
    <mergeCell ref="D20:G20"/>
    <mergeCell ref="B21:C21"/>
    <mergeCell ref="F21:G21"/>
    <mergeCell ref="H21:I21"/>
    <mergeCell ref="J21:K21"/>
    <mergeCell ref="L22:M22"/>
    <mergeCell ref="L21:M21"/>
    <mergeCell ref="D22:E22"/>
    <mergeCell ref="D21:E21"/>
    <mergeCell ref="F22:G22"/>
    <mergeCell ref="J22:K22"/>
    <mergeCell ref="B22:C22"/>
    <mergeCell ref="H22:I22"/>
    <mergeCell ref="D38:E38"/>
    <mergeCell ref="D14:E14"/>
    <mergeCell ref="D23:E23"/>
    <mergeCell ref="D32:E32"/>
    <mergeCell ref="D13:E13"/>
    <mergeCell ref="B37:C37"/>
    <mergeCell ref="B34:B36"/>
    <mergeCell ref="B31:C31"/>
    <mergeCell ref="F31:G31"/>
    <mergeCell ref="F23:G23"/>
    <mergeCell ref="B25:B27"/>
    <mergeCell ref="B23:C23"/>
    <mergeCell ref="B32:C32"/>
  </mergeCells>
  <phoneticPr fontId="1" type="noConversion"/>
  <pageMargins left="0.7" right="0.7" top="0.75" bottom="0.75" header="0.3" footer="0.3"/>
  <pageSetup paperSize="9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7"/>
  <sheetViews>
    <sheetView showGridLines="0" topLeftCell="A31" zoomScaleNormal="100" workbookViewId="0">
      <selection activeCell="N30" sqref="N30"/>
    </sheetView>
  </sheetViews>
  <sheetFormatPr defaultRowHeight="13.5" x14ac:dyDescent="0.2"/>
  <cols>
    <col min="1" max="1" width="0.83203125" style="56" customWidth="1"/>
    <col min="2" max="2" width="3.5" style="241" customWidth="1"/>
    <col min="3" max="3" width="18.83203125" style="56" customWidth="1"/>
    <col min="4" max="5" width="18.83203125" style="183" customWidth="1"/>
    <col min="6" max="6" width="18.83203125" style="56" customWidth="1"/>
    <col min="7" max="7" width="18.83203125" style="242" customWidth="1"/>
    <col min="8" max="13" width="18.83203125" style="56" customWidth="1"/>
    <col min="14" max="16384" width="9.33203125" style="56"/>
  </cols>
  <sheetData>
    <row r="1" spans="1:13" hidden="1" x14ac:dyDescent="0.2">
      <c r="A1" s="88"/>
      <c r="B1" s="252"/>
      <c r="C1" s="88"/>
      <c r="D1" s="210"/>
      <c r="E1" s="210"/>
      <c r="F1" s="88"/>
      <c r="G1" s="253"/>
      <c r="H1" s="88"/>
      <c r="I1" s="88"/>
      <c r="J1" s="88"/>
      <c r="K1" s="88"/>
      <c r="L1" s="88"/>
      <c r="M1" s="88"/>
    </row>
    <row r="2" spans="1:13" hidden="1" x14ac:dyDescent="0.2">
      <c r="A2" s="88"/>
      <c r="B2" s="252"/>
      <c r="C2" s="89" t="s">
        <v>580</v>
      </c>
      <c r="D2" s="89" t="s">
        <v>581</v>
      </c>
      <c r="E2" s="89" t="s">
        <v>582</v>
      </c>
      <c r="F2" s="89" t="s">
        <v>583</v>
      </c>
      <c r="G2" s="253"/>
      <c r="H2" s="88"/>
      <c r="I2" s="88"/>
      <c r="J2" s="88"/>
      <c r="K2" s="88"/>
      <c r="L2" s="88"/>
      <c r="M2" s="88"/>
    </row>
    <row r="3" spans="1:13" hidden="1" x14ac:dyDescent="0.2">
      <c r="A3" s="88"/>
      <c r="B3" s="252"/>
      <c r="C3" s="82" t="s">
        <v>584</v>
      </c>
      <c r="D3" s="89">
        <f>(D16*E16)+(F16*G16)+(H16*I16)+(J16*K16)+(L16*M16)+(D25*E25)+(F25*G25)+(H25*I25)+(J25*K25)+(L25*M25)+(D34*E34)+(F34*G34)+(H34*I34)+(J34*K34)+(L34*M34)+(D43*E43)+(F43*G43)+(H43*I43)+(J43*K43)+(L43*M43)+(D52*E52)+(F52*G52)+(H52*I52)+(J52*K52)+(L52*M52)+(D61*E61)+(F61*G61)+(H61*I61)+(J61*K61)+(L61*M61)+(D70*E70)+(F70*G70)+(H70*I70)+(J70*K70)+(L70*M70)+(D79*E79)+(F79*G79)+(H79*I79)+(J79*K79)+(L79*M79)+(D88*E88)+(F88*G88)+(H88*I88)+(J88*K88)+(L88*M88)+(D97*E97)+(F97*G97)+(H97*I97)+(J97*K97)+(L97*M97)+(D106*E106)+(F106*G106)+(H106*I106)+(J106*K106)+(L106*M106)+(D115*E115)+(F115*G115)+(H115*I115)+(J115*K115)+(L115*M115)+(D124*E124)+(F124*G124)+(H124*I124)</f>
        <v>0</v>
      </c>
      <c r="E3" s="163">
        <f>SUM(E16,G16,I16,K16,M16,E25,G25,I25,K25,M25,E34,G34,I34,K34,M34,E43,G43,I43,K43,M43,E52,G52,I52,K52,M52,E61,G61,I61,K61,M61,E70,G70,I70,K70,M70,E79,G79,I79,K79,M79,E88,G88,I88,K88,M88,E97,G97,I97,K97,M97,E106,G106,I106,K106,M106,E115,G115,I115,K115,M115,E124,G124,I124)</f>
        <v>0</v>
      </c>
      <c r="F3" s="163">
        <f>SUM(E3:E6)</f>
        <v>0</v>
      </c>
      <c r="G3" s="253"/>
      <c r="H3" s="88"/>
      <c r="I3" s="88"/>
      <c r="J3" s="88"/>
      <c r="K3" s="88"/>
      <c r="L3" s="88"/>
      <c r="M3" s="88"/>
    </row>
    <row r="4" spans="1:13" hidden="1" x14ac:dyDescent="0.2">
      <c r="A4" s="88"/>
      <c r="B4" s="252"/>
      <c r="C4" s="83" t="s">
        <v>585</v>
      </c>
      <c r="D4" s="89">
        <f t="shared" ref="D4:D6" si="0">(D17*E17)+(F17*G17)+(H17*I17)+(J17*K17)+(L17*M17)+(D26*E26)+(F26*G26)+(H26*I26)+(J26*K26)+(L26*M26)+(D35*E35)+(F35*G35)+(H35*I35)+(J35*K35)+(L35*M35)+(D44*E44)+(F44*G44)+(H44*I44)+(J44*K44)+(L44*M44)+(D53*E53)+(F53*G53)+(H53*I53)+(J53*K53)+(L53*M53)+(D62*E62)+(F62*G62)+(H62*I62)+(J62*K62)+(L62*M62)+(D71*E71)+(F71*G71)+(H71*I71)+(J71*K71)+(L71*M71)+(D80*E80)+(F80*G80)+(H80*I80)+(J80*K80)+(L80*M80)+(D89*E89)+(F89*G89)+(H89*I89)+(J89*K89)+(L89*M89)+(D98*E98)+(F98*G98)+(H98*I98)+(J98*K98)+(L98*M98)+(D107*E107)+(F107*G107)+(H107*I107)+(J107*K107)+(L107*M107)+(D116*E116)+(F116*G116)+(H116*I116)+(J116*K116)+(L116*M116)+(D125*E125)+(F125*G125)+(H125*I125)</f>
        <v>0</v>
      </c>
      <c r="E4" s="163">
        <f t="shared" ref="E4:E6" si="1">SUM(E17,G17,I17,K17,M17,E26,G26,I26,K26,M26,E35,G35,I35,K35,M35,E44,G44,I44,K44,M44,E53,G53,I53,K53,M53,E62,G62,I62,K62,M62,E71,G71,I71,K71,M71,E80,G80,I80,K80,M80,E89,G89,I89,K89,M89,E98,G98,I98,K98,M98,E107,G107,I107,K107,M107,E116,G116,I116,K116,M116,E125,G125,I125)</f>
        <v>0</v>
      </c>
      <c r="F4" s="89"/>
      <c r="G4" s="253"/>
      <c r="H4" s="88"/>
      <c r="I4" s="88"/>
      <c r="J4" s="88"/>
      <c r="K4" s="88"/>
      <c r="L4" s="88"/>
      <c r="M4" s="88"/>
    </row>
    <row r="5" spans="1:13" hidden="1" x14ac:dyDescent="0.2">
      <c r="A5" s="88"/>
      <c r="B5" s="252"/>
      <c r="C5" s="83" t="s">
        <v>586</v>
      </c>
      <c r="D5" s="89">
        <f t="shared" si="0"/>
        <v>0</v>
      </c>
      <c r="E5" s="163">
        <f t="shared" si="1"/>
        <v>0</v>
      </c>
      <c r="F5" s="89"/>
      <c r="G5" s="253"/>
      <c r="H5" s="88"/>
      <c r="I5" s="88"/>
      <c r="J5" s="88"/>
      <c r="K5" s="88"/>
      <c r="L5" s="88"/>
      <c r="M5" s="88"/>
    </row>
    <row r="6" spans="1:13" hidden="1" x14ac:dyDescent="0.2">
      <c r="A6" s="88"/>
      <c r="B6" s="252"/>
      <c r="C6" s="89" t="s">
        <v>587</v>
      </c>
      <c r="D6" s="89">
        <f t="shared" si="0"/>
        <v>0</v>
      </c>
      <c r="E6" s="163">
        <f t="shared" si="1"/>
        <v>0</v>
      </c>
      <c r="F6" s="89"/>
      <c r="G6" s="253"/>
      <c r="H6" s="88"/>
      <c r="I6" s="88"/>
      <c r="J6" s="88"/>
      <c r="K6" s="88"/>
      <c r="L6" s="88"/>
      <c r="M6" s="88"/>
    </row>
    <row r="7" spans="1:13" ht="3" customHeight="1" thickBot="1" x14ac:dyDescent="0.25">
      <c r="A7" s="211"/>
      <c r="B7" s="254"/>
      <c r="C7" s="254"/>
      <c r="D7" s="255"/>
      <c r="E7" s="255"/>
      <c r="F7" s="254"/>
      <c r="G7" s="256"/>
      <c r="H7" s="254"/>
      <c r="I7" s="254"/>
      <c r="J7" s="254"/>
      <c r="K7" s="254"/>
      <c r="L7" s="254"/>
      <c r="M7" s="254"/>
    </row>
    <row r="8" spans="1:13" ht="35.25" customHeight="1" x14ac:dyDescent="0.25">
      <c r="A8" s="211"/>
      <c r="B8" s="90" t="s">
        <v>480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2"/>
    </row>
    <row r="9" spans="1:13" ht="15.75" customHeight="1" x14ac:dyDescent="0.2">
      <c r="A9" s="211"/>
      <c r="B9" s="257" t="s">
        <v>479</v>
      </c>
      <c r="C9" s="258"/>
      <c r="D9" s="258"/>
      <c r="E9" s="258"/>
      <c r="F9" s="258"/>
      <c r="G9" s="258"/>
      <c r="H9" s="258"/>
      <c r="I9" s="258"/>
      <c r="J9" s="258"/>
      <c r="K9" s="258"/>
      <c r="L9" s="258"/>
      <c r="M9" s="259"/>
    </row>
    <row r="10" spans="1:13" s="243" customFormat="1" ht="15.75" customHeight="1" x14ac:dyDescent="0.2">
      <c r="A10" s="254"/>
      <c r="B10" s="260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2"/>
    </row>
    <row r="11" spans="1:13" s="61" customFormat="1" ht="50.1" customHeight="1" x14ac:dyDescent="0.2">
      <c r="A11" s="103"/>
      <c r="B11" s="99"/>
      <c r="C11" s="101"/>
      <c r="D11" s="132"/>
      <c r="E11" s="132"/>
      <c r="F11" s="132"/>
      <c r="G11" s="132"/>
      <c r="H11" s="132"/>
      <c r="I11" s="132"/>
      <c r="J11" s="132"/>
      <c r="K11" s="132"/>
      <c r="L11" s="132"/>
      <c r="M11" s="133"/>
    </row>
    <row r="12" spans="1:13" s="61" customFormat="1" ht="13.5" customHeight="1" x14ac:dyDescent="0.2">
      <c r="A12" s="103"/>
      <c r="B12" s="79" t="s">
        <v>10</v>
      </c>
      <c r="C12" s="80"/>
      <c r="D12" s="80" t="s">
        <v>153</v>
      </c>
      <c r="E12" s="80"/>
      <c r="F12" s="80" t="s">
        <v>154</v>
      </c>
      <c r="G12" s="80"/>
      <c r="H12" s="80" t="s">
        <v>155</v>
      </c>
      <c r="I12" s="80"/>
      <c r="J12" s="80" t="s">
        <v>156</v>
      </c>
      <c r="K12" s="80"/>
      <c r="L12" s="80" t="s">
        <v>157</v>
      </c>
      <c r="M12" s="136"/>
    </row>
    <row r="13" spans="1:13" s="61" customFormat="1" ht="13.5" customHeight="1" x14ac:dyDescent="0.2">
      <c r="A13" s="103"/>
      <c r="B13" s="105" t="s">
        <v>16</v>
      </c>
      <c r="C13" s="106"/>
      <c r="D13" s="106" t="s">
        <v>159</v>
      </c>
      <c r="E13" s="106"/>
      <c r="F13" s="106" t="s">
        <v>160</v>
      </c>
      <c r="G13" s="106"/>
      <c r="H13" s="106" t="s">
        <v>161</v>
      </c>
      <c r="I13" s="106"/>
      <c r="J13" s="106" t="s">
        <v>516</v>
      </c>
      <c r="K13" s="106"/>
      <c r="L13" s="263" t="s">
        <v>162</v>
      </c>
      <c r="M13" s="264"/>
    </row>
    <row r="14" spans="1:13" s="61" customFormat="1" ht="13.5" customHeight="1" x14ac:dyDescent="0.2">
      <c r="A14" s="103"/>
      <c r="B14" s="79" t="s">
        <v>23</v>
      </c>
      <c r="C14" s="80"/>
      <c r="D14" s="77"/>
      <c r="E14" s="77"/>
      <c r="F14" s="80"/>
      <c r="G14" s="80"/>
      <c r="H14" s="80"/>
      <c r="I14" s="80"/>
      <c r="J14" s="80"/>
      <c r="K14" s="80"/>
      <c r="L14" s="80"/>
      <c r="M14" s="136"/>
    </row>
    <row r="15" spans="1:13" s="61" customFormat="1" ht="13.5" customHeight="1" x14ac:dyDescent="0.2">
      <c r="A15" s="103"/>
      <c r="B15" s="79"/>
      <c r="C15" s="80"/>
      <c r="D15" s="77" t="s">
        <v>513</v>
      </c>
      <c r="E15" s="107" t="s">
        <v>514</v>
      </c>
      <c r="F15" s="77" t="s">
        <v>513</v>
      </c>
      <c r="G15" s="107" t="s">
        <v>515</v>
      </c>
      <c r="H15" s="77" t="s">
        <v>513</v>
      </c>
      <c r="I15" s="107" t="s">
        <v>515</v>
      </c>
      <c r="J15" s="77" t="s">
        <v>513</v>
      </c>
      <c r="K15" s="107" t="s">
        <v>515</v>
      </c>
      <c r="L15" s="77" t="s">
        <v>513</v>
      </c>
      <c r="M15" s="144" t="s">
        <v>515</v>
      </c>
    </row>
    <row r="16" spans="1:13" s="61" customFormat="1" ht="13.5" customHeight="1" x14ac:dyDescent="0.2">
      <c r="B16" s="81" t="s">
        <v>474</v>
      </c>
      <c r="C16" s="82" t="s">
        <v>475</v>
      </c>
      <c r="D16" s="226">
        <v>64680</v>
      </c>
      <c r="E16" s="187"/>
      <c r="F16" s="226">
        <v>63630</v>
      </c>
      <c r="G16" s="187"/>
      <c r="H16" s="226">
        <v>57750</v>
      </c>
      <c r="I16" s="187"/>
      <c r="J16" s="229">
        <v>57750</v>
      </c>
      <c r="K16" s="188"/>
      <c r="L16" s="229">
        <v>64680</v>
      </c>
      <c r="M16" s="189"/>
    </row>
    <row r="17" spans="2:13" s="61" customFormat="1" ht="13.5" customHeight="1" x14ac:dyDescent="0.2">
      <c r="B17" s="81"/>
      <c r="C17" s="83" t="s">
        <v>476</v>
      </c>
      <c r="D17" s="226">
        <v>65840</v>
      </c>
      <c r="E17" s="187"/>
      <c r="F17" s="226">
        <v>63815</v>
      </c>
      <c r="G17" s="187"/>
      <c r="H17" s="226">
        <v>60875</v>
      </c>
      <c r="I17" s="187"/>
      <c r="J17" s="229">
        <v>62375</v>
      </c>
      <c r="K17" s="188"/>
      <c r="L17" s="229">
        <v>64340</v>
      </c>
      <c r="M17" s="189"/>
    </row>
    <row r="18" spans="2:13" s="61" customFormat="1" ht="13.5" customHeight="1" x14ac:dyDescent="0.2">
      <c r="B18" s="81"/>
      <c r="C18" s="83" t="s">
        <v>477</v>
      </c>
      <c r="D18" s="226">
        <v>67000</v>
      </c>
      <c r="E18" s="187"/>
      <c r="F18" s="226">
        <v>64000</v>
      </c>
      <c r="G18" s="187"/>
      <c r="H18" s="226">
        <v>64000</v>
      </c>
      <c r="I18" s="187"/>
      <c r="J18" s="229">
        <v>67000</v>
      </c>
      <c r="K18" s="188"/>
      <c r="L18" s="229">
        <v>64000</v>
      </c>
      <c r="M18" s="189"/>
    </row>
    <row r="19" spans="2:13" s="61" customFormat="1" ht="13.5" customHeight="1" x14ac:dyDescent="0.2">
      <c r="B19" s="84" t="s">
        <v>473</v>
      </c>
      <c r="C19" s="85"/>
      <c r="D19" s="226">
        <v>70350</v>
      </c>
      <c r="E19" s="187"/>
      <c r="F19" s="226">
        <v>67200</v>
      </c>
      <c r="G19" s="187"/>
      <c r="H19" s="226">
        <v>67200</v>
      </c>
      <c r="I19" s="187"/>
      <c r="J19" s="229">
        <v>70350</v>
      </c>
      <c r="K19" s="188"/>
      <c r="L19" s="229">
        <v>67200</v>
      </c>
      <c r="M19" s="189"/>
    </row>
    <row r="20" spans="2:13" s="61" customFormat="1" ht="50.1" customHeight="1" x14ac:dyDescent="0.2"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230"/>
      <c r="M20" s="231"/>
    </row>
    <row r="21" spans="2:13" s="61" customFormat="1" ht="13.5" customHeight="1" x14ac:dyDescent="0.2">
      <c r="B21" s="79" t="s">
        <v>10</v>
      </c>
      <c r="C21" s="80"/>
      <c r="D21" s="80" t="s">
        <v>158</v>
      </c>
      <c r="E21" s="80"/>
      <c r="F21" s="80" t="s">
        <v>165</v>
      </c>
      <c r="G21" s="80"/>
      <c r="H21" s="80" t="s">
        <v>166</v>
      </c>
      <c r="I21" s="80"/>
      <c r="J21" s="80" t="s">
        <v>167</v>
      </c>
      <c r="K21" s="80"/>
      <c r="L21" s="80" t="s">
        <v>168</v>
      </c>
      <c r="M21" s="136"/>
    </row>
    <row r="22" spans="2:13" s="61" customFormat="1" ht="13.5" customHeight="1" x14ac:dyDescent="0.2">
      <c r="B22" s="105" t="s">
        <v>16</v>
      </c>
      <c r="C22" s="106"/>
      <c r="D22" s="106" t="s">
        <v>163</v>
      </c>
      <c r="E22" s="106"/>
      <c r="F22" s="106" t="s">
        <v>524</v>
      </c>
      <c r="G22" s="106"/>
      <c r="H22" s="106" t="s">
        <v>525</v>
      </c>
      <c r="I22" s="106"/>
      <c r="J22" s="106" t="s">
        <v>526</v>
      </c>
      <c r="K22" s="106"/>
      <c r="L22" s="106" t="s">
        <v>527</v>
      </c>
      <c r="M22" s="138"/>
    </row>
    <row r="23" spans="2:13" s="61" customFormat="1" ht="13.5" customHeight="1" x14ac:dyDescent="0.2">
      <c r="B23" s="79" t="s">
        <v>23</v>
      </c>
      <c r="C23" s="80"/>
      <c r="D23" s="80" t="s">
        <v>164</v>
      </c>
      <c r="E23" s="80"/>
      <c r="F23" s="80" t="s">
        <v>170</v>
      </c>
      <c r="G23" s="80"/>
      <c r="H23" s="80" t="s">
        <v>171</v>
      </c>
      <c r="I23" s="80"/>
      <c r="J23" s="80" t="s">
        <v>172</v>
      </c>
      <c r="K23" s="80"/>
      <c r="L23" s="80" t="s">
        <v>171</v>
      </c>
      <c r="M23" s="136"/>
    </row>
    <row r="24" spans="2:13" s="61" customFormat="1" ht="13.5" customHeight="1" x14ac:dyDescent="0.2">
      <c r="B24" s="79"/>
      <c r="C24" s="80"/>
      <c r="D24" s="77" t="s">
        <v>513</v>
      </c>
      <c r="E24" s="107" t="s">
        <v>514</v>
      </c>
      <c r="F24" s="77" t="s">
        <v>513</v>
      </c>
      <c r="G24" s="107" t="s">
        <v>515</v>
      </c>
      <c r="H24" s="77" t="s">
        <v>513</v>
      </c>
      <c r="I24" s="107" t="s">
        <v>515</v>
      </c>
      <c r="J24" s="77" t="s">
        <v>513</v>
      </c>
      <c r="K24" s="107" t="s">
        <v>515</v>
      </c>
      <c r="L24" s="77" t="s">
        <v>513</v>
      </c>
      <c r="M24" s="144" t="s">
        <v>515</v>
      </c>
    </row>
    <row r="25" spans="2:13" s="61" customFormat="1" ht="13.5" customHeight="1" x14ac:dyDescent="0.2">
      <c r="B25" s="81" t="s">
        <v>474</v>
      </c>
      <c r="C25" s="82" t="s">
        <v>475</v>
      </c>
      <c r="D25" s="236">
        <v>80850</v>
      </c>
      <c r="E25" s="193"/>
      <c r="F25" s="265">
        <v>76650</v>
      </c>
      <c r="G25" s="244"/>
      <c r="H25" s="265">
        <v>55650</v>
      </c>
      <c r="I25" s="244"/>
      <c r="J25" s="266">
        <v>115500</v>
      </c>
      <c r="K25" s="245"/>
      <c r="L25" s="236">
        <v>94500</v>
      </c>
      <c r="M25" s="195"/>
    </row>
    <row r="26" spans="2:13" s="61" customFormat="1" ht="13.5" customHeight="1" x14ac:dyDescent="0.2">
      <c r="B26" s="81"/>
      <c r="C26" s="83" t="s">
        <v>476</v>
      </c>
      <c r="D26" s="236">
        <v>85425</v>
      </c>
      <c r="E26" s="193"/>
      <c r="F26" s="265">
        <v>78825</v>
      </c>
      <c r="G26" s="244"/>
      <c r="H26" s="265">
        <v>55325</v>
      </c>
      <c r="I26" s="244"/>
      <c r="J26" s="266">
        <v>122750</v>
      </c>
      <c r="K26" s="245"/>
      <c r="L26" s="236">
        <v>99750</v>
      </c>
      <c r="M26" s="195"/>
    </row>
    <row r="27" spans="2:13" s="61" customFormat="1" ht="13.5" customHeight="1" x14ac:dyDescent="0.2">
      <c r="B27" s="81"/>
      <c r="C27" s="83" t="s">
        <v>477</v>
      </c>
      <c r="D27" s="236">
        <v>90000</v>
      </c>
      <c r="E27" s="193"/>
      <c r="F27" s="265">
        <v>81000</v>
      </c>
      <c r="G27" s="244"/>
      <c r="H27" s="265">
        <v>55000</v>
      </c>
      <c r="I27" s="244"/>
      <c r="J27" s="266">
        <v>130000</v>
      </c>
      <c r="K27" s="245"/>
      <c r="L27" s="236">
        <v>105000</v>
      </c>
      <c r="M27" s="195"/>
    </row>
    <row r="28" spans="2:13" s="61" customFormat="1" ht="13.5" customHeight="1" x14ac:dyDescent="0.2">
      <c r="B28" s="84" t="s">
        <v>473</v>
      </c>
      <c r="C28" s="85"/>
      <c r="D28" s="236">
        <v>94500</v>
      </c>
      <c r="E28" s="193"/>
      <c r="F28" s="265">
        <v>85050</v>
      </c>
      <c r="G28" s="244"/>
      <c r="H28" s="265">
        <v>57750</v>
      </c>
      <c r="I28" s="244"/>
      <c r="J28" s="266">
        <v>136500</v>
      </c>
      <c r="K28" s="245"/>
      <c r="L28" s="236">
        <v>110250</v>
      </c>
      <c r="M28" s="195"/>
    </row>
    <row r="29" spans="2:13" s="61" customFormat="1" ht="50.1" customHeight="1" x14ac:dyDescent="0.2">
      <c r="B29" s="99"/>
      <c r="C29" s="101"/>
      <c r="D29" s="132"/>
      <c r="E29" s="132"/>
      <c r="F29" s="132"/>
      <c r="G29" s="132"/>
      <c r="H29" s="80"/>
      <c r="I29" s="80"/>
      <c r="J29" s="80"/>
      <c r="K29" s="80"/>
      <c r="L29" s="80"/>
      <c r="M29" s="136"/>
    </row>
    <row r="30" spans="2:13" s="61" customFormat="1" ht="13.5" customHeight="1" x14ac:dyDescent="0.2">
      <c r="B30" s="79" t="s">
        <v>10</v>
      </c>
      <c r="C30" s="80"/>
      <c r="D30" s="80"/>
      <c r="E30" s="80"/>
      <c r="F30" s="80" t="s">
        <v>169</v>
      </c>
      <c r="G30" s="80"/>
      <c r="H30" s="80" t="s">
        <v>174</v>
      </c>
      <c r="I30" s="80"/>
      <c r="J30" s="80" t="s">
        <v>175</v>
      </c>
      <c r="K30" s="80"/>
      <c r="L30" s="80"/>
      <c r="M30" s="136"/>
    </row>
    <row r="31" spans="2:13" s="61" customFormat="1" ht="13.5" customHeight="1" x14ac:dyDescent="0.2">
      <c r="B31" s="105" t="s">
        <v>16</v>
      </c>
      <c r="C31" s="106"/>
      <c r="D31" s="106" t="s">
        <v>2</v>
      </c>
      <c r="E31" s="106"/>
      <c r="F31" s="106" t="s">
        <v>517</v>
      </c>
      <c r="G31" s="106"/>
      <c r="H31" s="106" t="s">
        <v>176</v>
      </c>
      <c r="I31" s="106"/>
      <c r="J31" s="106" t="s">
        <v>177</v>
      </c>
      <c r="K31" s="106"/>
      <c r="L31" s="106" t="s">
        <v>178</v>
      </c>
      <c r="M31" s="138"/>
    </row>
    <row r="32" spans="2:13" s="61" customFormat="1" ht="13.5" customHeight="1" x14ac:dyDescent="0.2">
      <c r="B32" s="79" t="s">
        <v>23</v>
      </c>
      <c r="C32" s="80"/>
      <c r="D32" s="80" t="s">
        <v>173</v>
      </c>
      <c r="E32" s="80"/>
      <c r="F32" s="80" t="s">
        <v>528</v>
      </c>
      <c r="G32" s="80"/>
      <c r="H32" s="80" t="s">
        <v>529</v>
      </c>
      <c r="I32" s="80"/>
      <c r="J32" s="267" t="s">
        <v>531</v>
      </c>
      <c r="K32" s="267"/>
      <c r="L32" s="80" t="s">
        <v>39</v>
      </c>
      <c r="M32" s="136"/>
    </row>
    <row r="33" spans="1:14" s="61" customFormat="1" ht="13.5" customHeight="1" x14ac:dyDescent="0.2">
      <c r="B33" s="79"/>
      <c r="C33" s="80"/>
      <c r="D33" s="77" t="s">
        <v>513</v>
      </c>
      <c r="E33" s="107" t="s">
        <v>514</v>
      </c>
      <c r="F33" s="77" t="s">
        <v>513</v>
      </c>
      <c r="G33" s="107" t="s">
        <v>515</v>
      </c>
      <c r="H33" s="77" t="s">
        <v>513</v>
      </c>
      <c r="I33" s="107" t="s">
        <v>515</v>
      </c>
      <c r="J33" s="77" t="s">
        <v>513</v>
      </c>
      <c r="K33" s="107" t="s">
        <v>515</v>
      </c>
      <c r="L33" s="77" t="s">
        <v>513</v>
      </c>
      <c r="M33" s="144" t="s">
        <v>515</v>
      </c>
    </row>
    <row r="34" spans="1:14" s="61" customFormat="1" ht="13.5" customHeight="1" x14ac:dyDescent="0.2">
      <c r="B34" s="81" t="s">
        <v>474</v>
      </c>
      <c r="C34" s="82" t="s">
        <v>475</v>
      </c>
      <c r="D34" s="226">
        <v>49350</v>
      </c>
      <c r="E34" s="187"/>
      <c r="F34" s="268">
        <v>113400</v>
      </c>
      <c r="G34" s="246"/>
      <c r="H34" s="268">
        <v>26250</v>
      </c>
      <c r="I34" s="246"/>
      <c r="J34" s="268">
        <v>34650</v>
      </c>
      <c r="K34" s="246"/>
      <c r="L34" s="268">
        <v>33600</v>
      </c>
      <c r="M34" s="247"/>
    </row>
    <row r="35" spans="1:14" s="61" customFormat="1" ht="13.5" customHeight="1" x14ac:dyDescent="0.2">
      <c r="B35" s="81"/>
      <c r="C35" s="83" t="s">
        <v>476</v>
      </c>
      <c r="D35" s="226">
        <v>52875</v>
      </c>
      <c r="E35" s="187"/>
      <c r="F35" s="268">
        <v>116700</v>
      </c>
      <c r="G35" s="246"/>
      <c r="H35" s="268">
        <v>26875</v>
      </c>
      <c r="I35" s="246"/>
      <c r="J35" s="268">
        <v>35475</v>
      </c>
      <c r="K35" s="246"/>
      <c r="L35" s="268">
        <v>34300</v>
      </c>
      <c r="M35" s="247"/>
    </row>
    <row r="36" spans="1:14" s="61" customFormat="1" ht="13.5" customHeight="1" x14ac:dyDescent="0.2">
      <c r="B36" s="81"/>
      <c r="C36" s="83" t="s">
        <v>477</v>
      </c>
      <c r="D36" s="226">
        <v>56400</v>
      </c>
      <c r="E36" s="187"/>
      <c r="F36" s="268">
        <v>120000</v>
      </c>
      <c r="G36" s="246"/>
      <c r="H36" s="268">
        <v>27500</v>
      </c>
      <c r="I36" s="246"/>
      <c r="J36" s="268">
        <v>36300</v>
      </c>
      <c r="K36" s="246"/>
      <c r="L36" s="268">
        <v>35000</v>
      </c>
      <c r="M36" s="247"/>
      <c r="N36" s="248"/>
    </row>
    <row r="37" spans="1:14" s="76" customFormat="1" ht="13.5" customHeight="1" x14ac:dyDescent="0.2">
      <c r="A37" s="61"/>
      <c r="B37" s="84" t="s">
        <v>473</v>
      </c>
      <c r="C37" s="85"/>
      <c r="D37" s="226">
        <v>59220</v>
      </c>
      <c r="E37" s="187"/>
      <c r="F37" s="268">
        <v>126000</v>
      </c>
      <c r="G37" s="246"/>
      <c r="H37" s="268">
        <v>28875</v>
      </c>
      <c r="I37" s="246"/>
      <c r="J37" s="268">
        <v>38115</v>
      </c>
      <c r="K37" s="246"/>
      <c r="L37" s="268">
        <v>36750</v>
      </c>
      <c r="M37" s="247"/>
    </row>
    <row r="38" spans="1:14" ht="50.1" customHeight="1" x14ac:dyDescent="0.2">
      <c r="A38" s="184"/>
      <c r="B38" s="99"/>
      <c r="C38" s="101"/>
      <c r="D38" s="132"/>
      <c r="E38" s="132"/>
      <c r="F38" s="132"/>
      <c r="G38" s="132"/>
      <c r="H38" s="80" t="s">
        <v>490</v>
      </c>
      <c r="I38" s="80"/>
      <c r="J38" s="80"/>
      <c r="K38" s="80"/>
      <c r="L38" s="222"/>
      <c r="M38" s="239"/>
    </row>
    <row r="39" spans="1:14" ht="13.5" customHeight="1" x14ac:dyDescent="0.2">
      <c r="A39" s="184"/>
      <c r="B39" s="79" t="s">
        <v>10</v>
      </c>
      <c r="C39" s="80"/>
      <c r="D39" s="80"/>
      <c r="E39" s="80"/>
      <c r="F39" s="80"/>
      <c r="G39" s="80"/>
      <c r="H39" s="80"/>
      <c r="I39" s="80"/>
      <c r="J39" s="80"/>
      <c r="K39" s="80"/>
      <c r="L39" s="80" t="s">
        <v>184</v>
      </c>
      <c r="M39" s="136"/>
    </row>
    <row r="40" spans="1:14" ht="13.5" customHeight="1" x14ac:dyDescent="0.2">
      <c r="A40" s="184"/>
      <c r="B40" s="105" t="s">
        <v>16</v>
      </c>
      <c r="C40" s="106"/>
      <c r="D40" s="106" t="s">
        <v>179</v>
      </c>
      <c r="E40" s="106"/>
      <c r="F40" s="106" t="s">
        <v>180</v>
      </c>
      <c r="G40" s="106"/>
      <c r="H40" s="106" t="s">
        <v>181</v>
      </c>
      <c r="I40" s="106"/>
      <c r="J40" s="106" t="s">
        <v>3</v>
      </c>
      <c r="K40" s="106"/>
      <c r="L40" s="106" t="s">
        <v>187</v>
      </c>
      <c r="M40" s="138"/>
    </row>
    <row r="41" spans="1:14" ht="13.5" customHeight="1" x14ac:dyDescent="0.2">
      <c r="A41" s="184"/>
      <c r="B41" s="79" t="s">
        <v>23</v>
      </c>
      <c r="C41" s="80"/>
      <c r="D41" s="80" t="s">
        <v>39</v>
      </c>
      <c r="E41" s="80"/>
      <c r="F41" s="80" t="s">
        <v>182</v>
      </c>
      <c r="G41" s="80"/>
      <c r="H41" s="80" t="s">
        <v>183</v>
      </c>
      <c r="I41" s="80"/>
      <c r="J41" s="80" t="s">
        <v>190</v>
      </c>
      <c r="K41" s="80"/>
      <c r="L41" s="80" t="s">
        <v>191</v>
      </c>
      <c r="M41" s="136"/>
    </row>
    <row r="42" spans="1:14" ht="13.5" customHeight="1" x14ac:dyDescent="0.2">
      <c r="A42" s="184"/>
      <c r="B42" s="79"/>
      <c r="C42" s="80"/>
      <c r="D42" s="77" t="s">
        <v>513</v>
      </c>
      <c r="E42" s="107" t="s">
        <v>514</v>
      </c>
      <c r="F42" s="77" t="s">
        <v>513</v>
      </c>
      <c r="G42" s="107" t="s">
        <v>514</v>
      </c>
      <c r="H42" s="77" t="s">
        <v>513</v>
      </c>
      <c r="I42" s="107" t="s">
        <v>514</v>
      </c>
      <c r="J42" s="77" t="s">
        <v>513</v>
      </c>
      <c r="K42" s="107" t="s">
        <v>514</v>
      </c>
      <c r="L42" s="77" t="s">
        <v>513</v>
      </c>
      <c r="M42" s="144" t="s">
        <v>514</v>
      </c>
    </row>
    <row r="43" spans="1:14" ht="13.5" customHeight="1" x14ac:dyDescent="0.2">
      <c r="A43" s="184"/>
      <c r="B43" s="81" t="s">
        <v>474</v>
      </c>
      <c r="C43" s="82" t="s">
        <v>475</v>
      </c>
      <c r="D43" s="226">
        <v>27510</v>
      </c>
      <c r="E43" s="187"/>
      <c r="F43" s="226">
        <v>31500</v>
      </c>
      <c r="G43" s="187"/>
      <c r="H43" s="268">
        <v>10500</v>
      </c>
      <c r="I43" s="246"/>
      <c r="J43" s="268">
        <v>15750</v>
      </c>
      <c r="K43" s="246"/>
      <c r="L43" s="268">
        <v>15750</v>
      </c>
      <c r="M43" s="195"/>
      <c r="N43" s="249"/>
    </row>
    <row r="44" spans="1:14" ht="13.5" customHeight="1" x14ac:dyDescent="0.2">
      <c r="A44" s="184"/>
      <c r="B44" s="81"/>
      <c r="C44" s="83" t="s">
        <v>476</v>
      </c>
      <c r="D44" s="226">
        <v>28255</v>
      </c>
      <c r="E44" s="187"/>
      <c r="F44" s="226">
        <v>33750</v>
      </c>
      <c r="G44" s="187"/>
      <c r="H44" s="268">
        <v>11250</v>
      </c>
      <c r="I44" s="246"/>
      <c r="J44" s="268">
        <v>16125</v>
      </c>
      <c r="K44" s="246"/>
      <c r="L44" s="268">
        <v>16125</v>
      </c>
      <c r="M44" s="195"/>
    </row>
    <row r="45" spans="1:14" ht="13.5" customHeight="1" x14ac:dyDescent="0.2">
      <c r="A45" s="184"/>
      <c r="B45" s="81"/>
      <c r="C45" s="83" t="s">
        <v>477</v>
      </c>
      <c r="D45" s="226">
        <v>29000</v>
      </c>
      <c r="E45" s="187"/>
      <c r="F45" s="226">
        <v>36000</v>
      </c>
      <c r="G45" s="187"/>
      <c r="H45" s="268">
        <v>12000</v>
      </c>
      <c r="I45" s="246"/>
      <c r="J45" s="268">
        <v>16500</v>
      </c>
      <c r="K45" s="246"/>
      <c r="L45" s="268">
        <v>16500</v>
      </c>
      <c r="M45" s="195"/>
    </row>
    <row r="46" spans="1:14" ht="13.5" customHeight="1" x14ac:dyDescent="0.2">
      <c r="A46" s="184"/>
      <c r="B46" s="84" t="s">
        <v>473</v>
      </c>
      <c r="C46" s="85"/>
      <c r="D46" s="226">
        <v>30450</v>
      </c>
      <c r="E46" s="187"/>
      <c r="F46" s="226">
        <v>37800</v>
      </c>
      <c r="G46" s="187"/>
      <c r="H46" s="268">
        <v>12600</v>
      </c>
      <c r="I46" s="246"/>
      <c r="J46" s="268">
        <v>17325</v>
      </c>
      <c r="K46" s="246"/>
      <c r="L46" s="268">
        <v>17325</v>
      </c>
      <c r="M46" s="195"/>
    </row>
    <row r="47" spans="1:14" ht="50.1" customHeight="1" x14ac:dyDescent="0.2">
      <c r="A47" s="184"/>
      <c r="B47" s="99"/>
      <c r="C47" s="101"/>
      <c r="D47" s="132"/>
      <c r="E47" s="132"/>
      <c r="F47" s="132"/>
      <c r="G47" s="132"/>
      <c r="H47" s="80" t="s">
        <v>490</v>
      </c>
      <c r="I47" s="80"/>
      <c r="J47" s="80"/>
      <c r="K47" s="80"/>
      <c r="L47" s="222"/>
      <c r="M47" s="239"/>
    </row>
    <row r="48" spans="1:14" ht="13.5" customHeight="1" x14ac:dyDescent="0.2">
      <c r="A48" s="184"/>
      <c r="B48" s="79" t="s">
        <v>10</v>
      </c>
      <c r="C48" s="80"/>
      <c r="D48" s="80" t="s">
        <v>185</v>
      </c>
      <c r="E48" s="80"/>
      <c r="F48" s="80" t="s">
        <v>186</v>
      </c>
      <c r="G48" s="80"/>
      <c r="H48" s="80"/>
      <c r="I48" s="80"/>
      <c r="J48" s="80"/>
      <c r="K48" s="80"/>
      <c r="L48" s="80" t="s">
        <v>490</v>
      </c>
      <c r="M48" s="136"/>
    </row>
    <row r="49" spans="1:13" x14ac:dyDescent="0.2">
      <c r="A49" s="184"/>
      <c r="B49" s="105" t="s">
        <v>16</v>
      </c>
      <c r="C49" s="106"/>
      <c r="D49" s="106" t="s">
        <v>188</v>
      </c>
      <c r="E49" s="106"/>
      <c r="F49" s="106" t="s">
        <v>188</v>
      </c>
      <c r="G49" s="106"/>
      <c r="H49" s="106" t="s">
        <v>189</v>
      </c>
      <c r="I49" s="106"/>
      <c r="J49" s="106" t="s">
        <v>189</v>
      </c>
      <c r="K49" s="106"/>
      <c r="L49" s="106" t="s">
        <v>518</v>
      </c>
      <c r="M49" s="138"/>
    </row>
    <row r="50" spans="1:13" ht="13.5" customHeight="1" x14ac:dyDescent="0.2">
      <c r="A50" s="184"/>
      <c r="B50" s="79" t="s">
        <v>23</v>
      </c>
      <c r="C50" s="80"/>
      <c r="D50" s="80" t="s">
        <v>191</v>
      </c>
      <c r="E50" s="80"/>
      <c r="F50" s="80" t="s">
        <v>418</v>
      </c>
      <c r="G50" s="80"/>
      <c r="H50" s="80" t="s">
        <v>192</v>
      </c>
      <c r="I50" s="80"/>
      <c r="J50" s="80" t="s">
        <v>193</v>
      </c>
      <c r="K50" s="80"/>
      <c r="L50" s="80" t="s">
        <v>191</v>
      </c>
      <c r="M50" s="136"/>
    </row>
    <row r="51" spans="1:13" x14ac:dyDescent="0.2">
      <c r="A51" s="184"/>
      <c r="B51" s="79"/>
      <c r="C51" s="80"/>
      <c r="D51" s="77" t="s">
        <v>513</v>
      </c>
      <c r="E51" s="107" t="s">
        <v>514</v>
      </c>
      <c r="F51" s="77" t="s">
        <v>513</v>
      </c>
      <c r="G51" s="107" t="s">
        <v>514</v>
      </c>
      <c r="H51" s="77" t="s">
        <v>513</v>
      </c>
      <c r="I51" s="107" t="s">
        <v>514</v>
      </c>
      <c r="J51" s="77" t="s">
        <v>513</v>
      </c>
      <c r="K51" s="107" t="s">
        <v>514</v>
      </c>
      <c r="L51" s="77" t="s">
        <v>513</v>
      </c>
      <c r="M51" s="144" t="s">
        <v>514</v>
      </c>
    </row>
    <row r="52" spans="1:13" x14ac:dyDescent="0.2">
      <c r="A52" s="184"/>
      <c r="B52" s="81" t="s">
        <v>474</v>
      </c>
      <c r="C52" s="82" t="s">
        <v>475</v>
      </c>
      <c r="D52" s="226">
        <v>22680</v>
      </c>
      <c r="E52" s="187"/>
      <c r="F52" s="226">
        <v>22680</v>
      </c>
      <c r="G52" s="187"/>
      <c r="H52" s="268">
        <v>21630</v>
      </c>
      <c r="I52" s="246"/>
      <c r="J52" s="268">
        <v>21630</v>
      </c>
      <c r="K52" s="246"/>
      <c r="L52" s="268">
        <v>21630</v>
      </c>
      <c r="M52" s="195"/>
    </row>
    <row r="53" spans="1:13" x14ac:dyDescent="0.2">
      <c r="A53" s="184"/>
      <c r="B53" s="81"/>
      <c r="C53" s="83" t="s">
        <v>476</v>
      </c>
      <c r="D53" s="226">
        <v>23340</v>
      </c>
      <c r="E53" s="187"/>
      <c r="F53" s="226">
        <v>23340</v>
      </c>
      <c r="G53" s="187"/>
      <c r="H53" s="268">
        <v>22315</v>
      </c>
      <c r="I53" s="246"/>
      <c r="J53" s="268">
        <v>22315</v>
      </c>
      <c r="K53" s="246"/>
      <c r="L53" s="268">
        <v>22315</v>
      </c>
      <c r="M53" s="195"/>
    </row>
    <row r="54" spans="1:13" x14ac:dyDescent="0.2">
      <c r="A54" s="184"/>
      <c r="B54" s="81"/>
      <c r="C54" s="83" t="s">
        <v>477</v>
      </c>
      <c r="D54" s="226">
        <v>24000</v>
      </c>
      <c r="E54" s="187"/>
      <c r="F54" s="226">
        <v>24000</v>
      </c>
      <c r="G54" s="187"/>
      <c r="H54" s="268">
        <v>23000</v>
      </c>
      <c r="I54" s="246"/>
      <c r="J54" s="268">
        <v>23000</v>
      </c>
      <c r="K54" s="246"/>
      <c r="L54" s="268">
        <v>23000</v>
      </c>
      <c r="M54" s="195"/>
    </row>
    <row r="55" spans="1:13" x14ac:dyDescent="0.2">
      <c r="A55" s="184"/>
      <c r="B55" s="84" t="s">
        <v>473</v>
      </c>
      <c r="C55" s="85"/>
      <c r="D55" s="226">
        <v>25200</v>
      </c>
      <c r="E55" s="187"/>
      <c r="F55" s="226">
        <v>25200</v>
      </c>
      <c r="G55" s="187"/>
      <c r="H55" s="268">
        <v>24150</v>
      </c>
      <c r="I55" s="246"/>
      <c r="J55" s="268">
        <v>24150</v>
      </c>
      <c r="K55" s="246"/>
      <c r="L55" s="268">
        <v>24150</v>
      </c>
      <c r="M55" s="195"/>
    </row>
    <row r="56" spans="1:13" ht="50.1" customHeight="1" x14ac:dyDescent="0.2">
      <c r="A56" s="184"/>
      <c r="B56" s="99"/>
      <c r="C56" s="101"/>
      <c r="D56" s="132"/>
      <c r="E56" s="132"/>
      <c r="F56" s="132"/>
      <c r="G56" s="132"/>
      <c r="H56" s="80" t="s">
        <v>490</v>
      </c>
      <c r="I56" s="80"/>
      <c r="J56" s="80"/>
      <c r="K56" s="80"/>
      <c r="L56" s="222"/>
      <c r="M56" s="239"/>
    </row>
    <row r="57" spans="1:13" x14ac:dyDescent="0.2">
      <c r="A57" s="184"/>
      <c r="B57" s="79" t="s">
        <v>10</v>
      </c>
      <c r="C57" s="80"/>
      <c r="D57" s="77"/>
      <c r="E57" s="77"/>
      <c r="F57" s="80" t="s">
        <v>490</v>
      </c>
      <c r="G57" s="80"/>
      <c r="H57" s="80" t="s">
        <v>194</v>
      </c>
      <c r="I57" s="80"/>
      <c r="J57" s="80" t="s">
        <v>519</v>
      </c>
      <c r="K57" s="80"/>
      <c r="L57" s="80"/>
      <c r="M57" s="136"/>
    </row>
    <row r="58" spans="1:13" x14ac:dyDescent="0.2">
      <c r="A58" s="184"/>
      <c r="B58" s="105" t="s">
        <v>16</v>
      </c>
      <c r="C58" s="106"/>
      <c r="D58" s="106" t="s">
        <v>189</v>
      </c>
      <c r="E58" s="106"/>
      <c r="F58" s="106" t="s">
        <v>195</v>
      </c>
      <c r="G58" s="106"/>
      <c r="H58" s="106" t="s">
        <v>195</v>
      </c>
      <c r="I58" s="106"/>
      <c r="J58" s="106" t="s">
        <v>417</v>
      </c>
      <c r="K58" s="106"/>
      <c r="L58" s="106" t="s">
        <v>195</v>
      </c>
      <c r="M58" s="138"/>
    </row>
    <row r="59" spans="1:13" x14ac:dyDescent="0.2">
      <c r="A59" s="184"/>
      <c r="B59" s="79" t="s">
        <v>23</v>
      </c>
      <c r="C59" s="80"/>
      <c r="D59" s="80" t="s">
        <v>196</v>
      </c>
      <c r="E59" s="80"/>
      <c r="F59" s="80" t="s">
        <v>197</v>
      </c>
      <c r="G59" s="80"/>
      <c r="H59" s="80" t="s">
        <v>198</v>
      </c>
      <c r="I59" s="80"/>
      <c r="J59" s="80" t="s">
        <v>38</v>
      </c>
      <c r="K59" s="80"/>
      <c r="L59" s="80" t="s">
        <v>39</v>
      </c>
      <c r="M59" s="136"/>
    </row>
    <row r="60" spans="1:13" x14ac:dyDescent="0.2">
      <c r="A60" s="184"/>
      <c r="B60" s="79"/>
      <c r="C60" s="80"/>
      <c r="D60" s="77" t="s">
        <v>513</v>
      </c>
      <c r="E60" s="107" t="s">
        <v>514</v>
      </c>
      <c r="F60" s="77" t="s">
        <v>513</v>
      </c>
      <c r="G60" s="107" t="s">
        <v>514</v>
      </c>
      <c r="H60" s="77" t="s">
        <v>513</v>
      </c>
      <c r="I60" s="107" t="s">
        <v>514</v>
      </c>
      <c r="J60" s="77" t="s">
        <v>513</v>
      </c>
      <c r="K60" s="107" t="s">
        <v>514</v>
      </c>
      <c r="L60" s="77" t="s">
        <v>513</v>
      </c>
      <c r="M60" s="144" t="s">
        <v>514</v>
      </c>
    </row>
    <row r="61" spans="1:13" x14ac:dyDescent="0.2">
      <c r="A61" s="184"/>
      <c r="B61" s="81" t="s">
        <v>474</v>
      </c>
      <c r="C61" s="82" t="s">
        <v>475</v>
      </c>
      <c r="D61" s="268">
        <v>21630</v>
      </c>
      <c r="E61" s="246"/>
      <c r="F61" s="226">
        <v>18060</v>
      </c>
      <c r="G61" s="187"/>
      <c r="H61" s="226">
        <v>18060</v>
      </c>
      <c r="I61" s="246"/>
      <c r="J61" s="268">
        <v>29925</v>
      </c>
      <c r="K61" s="246"/>
      <c r="L61" s="268">
        <v>29925</v>
      </c>
      <c r="M61" s="195"/>
    </row>
    <row r="62" spans="1:13" x14ac:dyDescent="0.2">
      <c r="A62" s="184"/>
      <c r="B62" s="81"/>
      <c r="C62" s="83" t="s">
        <v>476</v>
      </c>
      <c r="D62" s="268">
        <v>22315</v>
      </c>
      <c r="E62" s="246"/>
      <c r="F62" s="226">
        <v>18330</v>
      </c>
      <c r="G62" s="187"/>
      <c r="H62" s="226">
        <v>18330</v>
      </c>
      <c r="I62" s="246"/>
      <c r="J62" s="268">
        <v>30463</v>
      </c>
      <c r="K62" s="246"/>
      <c r="L62" s="268">
        <v>30463</v>
      </c>
      <c r="M62" s="195"/>
    </row>
    <row r="63" spans="1:13" x14ac:dyDescent="0.2">
      <c r="A63" s="184"/>
      <c r="B63" s="81"/>
      <c r="C63" s="83" t="s">
        <v>477</v>
      </c>
      <c r="D63" s="268">
        <v>23000</v>
      </c>
      <c r="E63" s="246"/>
      <c r="F63" s="226">
        <v>18600</v>
      </c>
      <c r="G63" s="187"/>
      <c r="H63" s="226">
        <v>18600</v>
      </c>
      <c r="I63" s="246"/>
      <c r="J63" s="268">
        <v>31000</v>
      </c>
      <c r="K63" s="246"/>
      <c r="L63" s="268">
        <v>31000</v>
      </c>
      <c r="M63" s="195"/>
    </row>
    <row r="64" spans="1:13" x14ac:dyDescent="0.2">
      <c r="A64" s="184"/>
      <c r="B64" s="84" t="s">
        <v>473</v>
      </c>
      <c r="C64" s="85"/>
      <c r="D64" s="268">
        <v>24150</v>
      </c>
      <c r="E64" s="246"/>
      <c r="F64" s="226">
        <v>19530</v>
      </c>
      <c r="G64" s="187"/>
      <c r="H64" s="226">
        <v>19530</v>
      </c>
      <c r="I64" s="246"/>
      <c r="J64" s="268">
        <v>32550</v>
      </c>
      <c r="K64" s="246"/>
      <c r="L64" s="268">
        <v>32550</v>
      </c>
      <c r="M64" s="195"/>
    </row>
    <row r="65" spans="1:13" ht="50.1" customHeight="1" x14ac:dyDescent="0.2">
      <c r="A65" s="184"/>
      <c r="B65" s="99"/>
      <c r="C65" s="101"/>
      <c r="D65" s="132"/>
      <c r="E65" s="132"/>
      <c r="F65" s="132"/>
      <c r="G65" s="132"/>
      <c r="H65" s="80" t="s">
        <v>490</v>
      </c>
      <c r="I65" s="80"/>
      <c r="J65" s="80"/>
      <c r="K65" s="80"/>
      <c r="L65" s="222"/>
      <c r="M65" s="239"/>
    </row>
    <row r="66" spans="1:13" x14ac:dyDescent="0.2">
      <c r="A66" s="184"/>
      <c r="B66" s="79" t="s">
        <v>10</v>
      </c>
      <c r="C66" s="80"/>
      <c r="D66" s="80"/>
      <c r="E66" s="80"/>
      <c r="F66" s="80"/>
      <c r="G66" s="80"/>
      <c r="H66" s="80"/>
      <c r="I66" s="80"/>
      <c r="J66" s="80"/>
      <c r="K66" s="80"/>
      <c r="L66" s="80" t="s">
        <v>490</v>
      </c>
      <c r="M66" s="136"/>
    </row>
    <row r="67" spans="1:13" ht="13.5" customHeight="1" x14ac:dyDescent="0.2">
      <c r="A67" s="184"/>
      <c r="B67" s="105" t="s">
        <v>16</v>
      </c>
      <c r="C67" s="106"/>
      <c r="D67" s="106" t="s">
        <v>199</v>
      </c>
      <c r="E67" s="106"/>
      <c r="F67" s="106" t="s">
        <v>200</v>
      </c>
      <c r="G67" s="106"/>
      <c r="H67" s="106" t="s">
        <v>200</v>
      </c>
      <c r="I67" s="106"/>
      <c r="J67" s="106" t="s">
        <v>200</v>
      </c>
      <c r="K67" s="106"/>
      <c r="L67" s="263" t="s">
        <v>4</v>
      </c>
      <c r="M67" s="264"/>
    </row>
    <row r="68" spans="1:13" x14ac:dyDescent="0.2">
      <c r="A68" s="184"/>
      <c r="B68" s="79" t="s">
        <v>23</v>
      </c>
      <c r="C68" s="80"/>
      <c r="D68" s="80" t="s">
        <v>193</v>
      </c>
      <c r="E68" s="80"/>
      <c r="F68" s="80" t="s">
        <v>39</v>
      </c>
      <c r="G68" s="80"/>
      <c r="H68" s="80" t="s">
        <v>193</v>
      </c>
      <c r="I68" s="80"/>
      <c r="J68" s="80" t="s">
        <v>38</v>
      </c>
      <c r="K68" s="80"/>
      <c r="L68" s="80" t="s">
        <v>201</v>
      </c>
      <c r="M68" s="136"/>
    </row>
    <row r="69" spans="1:13" x14ac:dyDescent="0.2">
      <c r="A69" s="184"/>
      <c r="B69" s="79"/>
      <c r="C69" s="80"/>
      <c r="D69" s="77" t="s">
        <v>513</v>
      </c>
      <c r="E69" s="107" t="s">
        <v>514</v>
      </c>
      <c r="F69" s="77" t="s">
        <v>513</v>
      </c>
      <c r="G69" s="107" t="s">
        <v>514</v>
      </c>
      <c r="H69" s="77" t="s">
        <v>513</v>
      </c>
      <c r="I69" s="107" t="s">
        <v>514</v>
      </c>
      <c r="J69" s="77" t="s">
        <v>513</v>
      </c>
      <c r="K69" s="107" t="s">
        <v>514</v>
      </c>
      <c r="L69" s="77" t="s">
        <v>513</v>
      </c>
      <c r="M69" s="144" t="s">
        <v>514</v>
      </c>
    </row>
    <row r="70" spans="1:13" x14ac:dyDescent="0.2">
      <c r="A70" s="184"/>
      <c r="B70" s="81" t="s">
        <v>474</v>
      </c>
      <c r="C70" s="82" t="s">
        <v>475</v>
      </c>
      <c r="D70" s="268">
        <v>29925</v>
      </c>
      <c r="E70" s="246"/>
      <c r="F70" s="226">
        <v>32550</v>
      </c>
      <c r="G70" s="187"/>
      <c r="H70" s="226">
        <v>32550</v>
      </c>
      <c r="I70" s="246"/>
      <c r="J70" s="226">
        <v>32550</v>
      </c>
      <c r="K70" s="246"/>
      <c r="L70" s="236">
        <v>12600</v>
      </c>
      <c r="M70" s="195"/>
    </row>
    <row r="71" spans="1:13" x14ac:dyDescent="0.2">
      <c r="A71" s="184"/>
      <c r="B71" s="81"/>
      <c r="C71" s="83" t="s">
        <v>476</v>
      </c>
      <c r="D71" s="268">
        <v>30463</v>
      </c>
      <c r="E71" s="246"/>
      <c r="F71" s="226">
        <v>33275</v>
      </c>
      <c r="G71" s="187"/>
      <c r="H71" s="226">
        <v>33275</v>
      </c>
      <c r="I71" s="246"/>
      <c r="J71" s="226">
        <v>33275</v>
      </c>
      <c r="K71" s="246"/>
      <c r="L71" s="236">
        <v>13500</v>
      </c>
      <c r="M71" s="195"/>
    </row>
    <row r="72" spans="1:13" x14ac:dyDescent="0.2">
      <c r="A72" s="184"/>
      <c r="B72" s="81"/>
      <c r="C72" s="83" t="s">
        <v>477</v>
      </c>
      <c r="D72" s="268">
        <v>31000</v>
      </c>
      <c r="E72" s="246"/>
      <c r="F72" s="226">
        <v>34000</v>
      </c>
      <c r="G72" s="187"/>
      <c r="H72" s="226">
        <v>34000</v>
      </c>
      <c r="I72" s="246"/>
      <c r="J72" s="226">
        <v>34000</v>
      </c>
      <c r="K72" s="246"/>
      <c r="L72" s="236">
        <v>14400</v>
      </c>
      <c r="M72" s="195"/>
    </row>
    <row r="73" spans="1:13" x14ac:dyDescent="0.2">
      <c r="A73" s="184"/>
      <c r="B73" s="84" t="s">
        <v>473</v>
      </c>
      <c r="C73" s="85"/>
      <c r="D73" s="268">
        <v>32550</v>
      </c>
      <c r="E73" s="246"/>
      <c r="F73" s="226">
        <v>35700</v>
      </c>
      <c r="G73" s="187"/>
      <c r="H73" s="226">
        <v>35700</v>
      </c>
      <c r="I73" s="246"/>
      <c r="J73" s="226">
        <v>35700</v>
      </c>
      <c r="K73" s="246"/>
      <c r="L73" s="236">
        <v>15120</v>
      </c>
      <c r="M73" s="195"/>
    </row>
    <row r="74" spans="1:13" ht="50.1" customHeight="1" x14ac:dyDescent="0.2">
      <c r="A74" s="184"/>
      <c r="B74" s="99"/>
      <c r="C74" s="101"/>
      <c r="D74" s="132"/>
      <c r="E74" s="132"/>
      <c r="F74" s="132"/>
      <c r="G74" s="132"/>
      <c r="H74" s="80" t="s">
        <v>490</v>
      </c>
      <c r="I74" s="80"/>
      <c r="J74" s="80"/>
      <c r="K74" s="80"/>
      <c r="L74" s="222"/>
      <c r="M74" s="239"/>
    </row>
    <row r="75" spans="1:13" x14ac:dyDescent="0.2">
      <c r="A75" s="184"/>
      <c r="B75" s="79" t="s">
        <v>10</v>
      </c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136"/>
    </row>
    <row r="76" spans="1:13" ht="13.5" customHeight="1" x14ac:dyDescent="0.2">
      <c r="A76" s="184"/>
      <c r="B76" s="105" t="s">
        <v>16</v>
      </c>
      <c r="C76" s="106"/>
      <c r="D76" s="106" t="s">
        <v>5</v>
      </c>
      <c r="E76" s="106"/>
      <c r="F76" s="106" t="s">
        <v>6</v>
      </c>
      <c r="G76" s="106"/>
      <c r="H76" s="106" t="s">
        <v>7</v>
      </c>
      <c r="I76" s="106"/>
      <c r="J76" s="106" t="s">
        <v>8</v>
      </c>
      <c r="K76" s="106"/>
      <c r="L76" s="106" t="s">
        <v>203</v>
      </c>
      <c r="M76" s="138"/>
    </row>
    <row r="77" spans="1:13" x14ac:dyDescent="0.2">
      <c r="A77" s="184"/>
      <c r="B77" s="79" t="s">
        <v>23</v>
      </c>
      <c r="C77" s="80"/>
      <c r="D77" s="80" t="s">
        <v>202</v>
      </c>
      <c r="E77" s="80"/>
      <c r="F77" s="80" t="s">
        <v>205</v>
      </c>
      <c r="G77" s="80"/>
      <c r="H77" s="80" t="s">
        <v>205</v>
      </c>
      <c r="I77" s="80"/>
      <c r="J77" s="80" t="s">
        <v>206</v>
      </c>
      <c r="K77" s="80"/>
      <c r="L77" s="80" t="s">
        <v>206</v>
      </c>
      <c r="M77" s="136"/>
    </row>
    <row r="78" spans="1:13" x14ac:dyDescent="0.2">
      <c r="A78" s="184"/>
      <c r="B78" s="79"/>
      <c r="C78" s="80"/>
      <c r="D78" s="77" t="s">
        <v>513</v>
      </c>
      <c r="E78" s="107" t="s">
        <v>514</v>
      </c>
      <c r="F78" s="77" t="s">
        <v>513</v>
      </c>
      <c r="G78" s="107" t="s">
        <v>514</v>
      </c>
      <c r="H78" s="77" t="s">
        <v>513</v>
      </c>
      <c r="I78" s="107" t="s">
        <v>514</v>
      </c>
      <c r="J78" s="77" t="s">
        <v>513</v>
      </c>
      <c r="K78" s="107" t="s">
        <v>514</v>
      </c>
      <c r="L78" s="77" t="s">
        <v>513</v>
      </c>
      <c r="M78" s="144" t="s">
        <v>514</v>
      </c>
    </row>
    <row r="79" spans="1:13" x14ac:dyDescent="0.2">
      <c r="A79" s="184"/>
      <c r="B79" s="81" t="s">
        <v>474</v>
      </c>
      <c r="C79" s="82" t="s">
        <v>475</v>
      </c>
      <c r="D79" s="226">
        <v>15750</v>
      </c>
      <c r="E79" s="187"/>
      <c r="F79" s="226">
        <v>15750</v>
      </c>
      <c r="G79" s="187"/>
      <c r="H79" s="226">
        <v>15750</v>
      </c>
      <c r="I79" s="246"/>
      <c r="J79" s="226">
        <v>15750</v>
      </c>
      <c r="K79" s="246"/>
      <c r="L79" s="226">
        <v>15750</v>
      </c>
      <c r="M79" s="195"/>
    </row>
    <row r="80" spans="1:13" x14ac:dyDescent="0.2">
      <c r="A80" s="184"/>
      <c r="B80" s="81"/>
      <c r="C80" s="83" t="s">
        <v>476</v>
      </c>
      <c r="D80" s="226">
        <v>16875</v>
      </c>
      <c r="E80" s="187"/>
      <c r="F80" s="226">
        <v>16875</v>
      </c>
      <c r="G80" s="187"/>
      <c r="H80" s="226">
        <v>16875</v>
      </c>
      <c r="I80" s="246"/>
      <c r="J80" s="226">
        <v>16875</v>
      </c>
      <c r="K80" s="246"/>
      <c r="L80" s="226">
        <v>16875</v>
      </c>
      <c r="M80" s="195"/>
    </row>
    <row r="81" spans="1:13" x14ac:dyDescent="0.2">
      <c r="A81" s="184"/>
      <c r="B81" s="81"/>
      <c r="C81" s="83" t="s">
        <v>477</v>
      </c>
      <c r="D81" s="226">
        <v>18000</v>
      </c>
      <c r="E81" s="187"/>
      <c r="F81" s="226">
        <v>18000</v>
      </c>
      <c r="G81" s="187"/>
      <c r="H81" s="226">
        <v>18000</v>
      </c>
      <c r="I81" s="246"/>
      <c r="J81" s="226">
        <v>18000</v>
      </c>
      <c r="K81" s="246"/>
      <c r="L81" s="226">
        <v>18000</v>
      </c>
      <c r="M81" s="195"/>
    </row>
    <row r="82" spans="1:13" x14ac:dyDescent="0.2">
      <c r="A82" s="184"/>
      <c r="B82" s="84" t="s">
        <v>473</v>
      </c>
      <c r="C82" s="85"/>
      <c r="D82" s="226">
        <v>18900</v>
      </c>
      <c r="E82" s="187"/>
      <c r="F82" s="226">
        <v>18900</v>
      </c>
      <c r="G82" s="187"/>
      <c r="H82" s="226">
        <v>18900</v>
      </c>
      <c r="I82" s="246"/>
      <c r="J82" s="226">
        <v>18900</v>
      </c>
      <c r="K82" s="246"/>
      <c r="L82" s="226">
        <v>18900</v>
      </c>
      <c r="M82" s="195"/>
    </row>
    <row r="83" spans="1:13" ht="50.1" customHeight="1" x14ac:dyDescent="0.2">
      <c r="A83" s="184"/>
      <c r="B83" s="99"/>
      <c r="C83" s="101"/>
      <c r="D83" s="132"/>
      <c r="E83" s="132"/>
      <c r="F83" s="132"/>
      <c r="G83" s="132"/>
      <c r="H83" s="80" t="s">
        <v>490</v>
      </c>
      <c r="I83" s="80"/>
      <c r="J83" s="80"/>
      <c r="K83" s="80"/>
      <c r="L83" s="222"/>
      <c r="M83" s="239"/>
    </row>
    <row r="84" spans="1:13" x14ac:dyDescent="0.2">
      <c r="A84" s="184"/>
      <c r="B84" s="79" t="s">
        <v>10</v>
      </c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136"/>
    </row>
    <row r="85" spans="1:13" ht="13.5" customHeight="1" x14ac:dyDescent="0.2">
      <c r="A85" s="184"/>
      <c r="B85" s="105" t="s">
        <v>16</v>
      </c>
      <c r="C85" s="106"/>
      <c r="D85" s="106" t="s">
        <v>9</v>
      </c>
      <c r="E85" s="106"/>
      <c r="F85" s="106" t="s">
        <v>204</v>
      </c>
      <c r="G85" s="106"/>
      <c r="H85" s="106" t="s">
        <v>208</v>
      </c>
      <c r="I85" s="106"/>
      <c r="J85" s="106" t="s">
        <v>209</v>
      </c>
      <c r="K85" s="106"/>
      <c r="L85" s="106" t="s">
        <v>210</v>
      </c>
      <c r="M85" s="138"/>
    </row>
    <row r="86" spans="1:13" ht="13.5" customHeight="1" x14ac:dyDescent="0.2">
      <c r="A86" s="184"/>
      <c r="B86" s="79" t="s">
        <v>23</v>
      </c>
      <c r="C86" s="80"/>
      <c r="D86" s="80" t="s">
        <v>207</v>
      </c>
      <c r="E86" s="80"/>
      <c r="F86" s="80" t="s">
        <v>207</v>
      </c>
      <c r="G86" s="80"/>
      <c r="H86" s="80" t="s">
        <v>214</v>
      </c>
      <c r="I86" s="80"/>
      <c r="J86" s="80" t="s">
        <v>215</v>
      </c>
      <c r="K86" s="80"/>
      <c r="L86" s="80" t="s">
        <v>216</v>
      </c>
      <c r="M86" s="136"/>
    </row>
    <row r="87" spans="1:13" x14ac:dyDescent="0.2">
      <c r="A87" s="184"/>
      <c r="B87" s="79"/>
      <c r="C87" s="80"/>
      <c r="D87" s="77" t="s">
        <v>513</v>
      </c>
      <c r="E87" s="107" t="s">
        <v>514</v>
      </c>
      <c r="F87" s="77" t="s">
        <v>513</v>
      </c>
      <c r="G87" s="107" t="s">
        <v>514</v>
      </c>
      <c r="H87" s="77" t="s">
        <v>513</v>
      </c>
      <c r="I87" s="107" t="s">
        <v>514</v>
      </c>
      <c r="J87" s="77" t="s">
        <v>513</v>
      </c>
      <c r="K87" s="107" t="s">
        <v>514</v>
      </c>
      <c r="L87" s="77" t="s">
        <v>513</v>
      </c>
      <c r="M87" s="144" t="s">
        <v>514</v>
      </c>
    </row>
    <row r="88" spans="1:13" x14ac:dyDescent="0.2">
      <c r="A88" s="184"/>
      <c r="B88" s="81" t="s">
        <v>474</v>
      </c>
      <c r="C88" s="82" t="s">
        <v>475</v>
      </c>
      <c r="D88" s="226">
        <v>42000</v>
      </c>
      <c r="E88" s="187"/>
      <c r="F88" s="226">
        <v>42000</v>
      </c>
      <c r="G88" s="187"/>
      <c r="H88" s="268">
        <v>15750</v>
      </c>
      <c r="I88" s="246"/>
      <c r="J88" s="268">
        <v>15750</v>
      </c>
      <c r="K88" s="246"/>
      <c r="L88" s="236">
        <v>17850</v>
      </c>
      <c r="M88" s="195"/>
    </row>
    <row r="89" spans="1:13" x14ac:dyDescent="0.2">
      <c r="A89" s="184"/>
      <c r="B89" s="81"/>
      <c r="C89" s="83" t="s">
        <v>476</v>
      </c>
      <c r="D89" s="226">
        <v>45000</v>
      </c>
      <c r="E89" s="187"/>
      <c r="F89" s="226">
        <v>45000</v>
      </c>
      <c r="G89" s="187"/>
      <c r="H89" s="268">
        <v>16875</v>
      </c>
      <c r="I89" s="246"/>
      <c r="J89" s="268">
        <v>16875</v>
      </c>
      <c r="K89" s="246"/>
      <c r="L89" s="236">
        <v>19125</v>
      </c>
      <c r="M89" s="195"/>
    </row>
    <row r="90" spans="1:13" x14ac:dyDescent="0.2">
      <c r="A90" s="184"/>
      <c r="B90" s="81"/>
      <c r="C90" s="83" t="s">
        <v>477</v>
      </c>
      <c r="D90" s="226">
        <v>48000</v>
      </c>
      <c r="E90" s="187"/>
      <c r="F90" s="226">
        <v>48000</v>
      </c>
      <c r="G90" s="187"/>
      <c r="H90" s="268">
        <v>18000</v>
      </c>
      <c r="I90" s="246"/>
      <c r="J90" s="268">
        <v>18000</v>
      </c>
      <c r="K90" s="246"/>
      <c r="L90" s="236">
        <v>20400</v>
      </c>
      <c r="M90" s="195"/>
    </row>
    <row r="91" spans="1:13" x14ac:dyDescent="0.2">
      <c r="A91" s="184"/>
      <c r="B91" s="84" t="s">
        <v>473</v>
      </c>
      <c r="C91" s="85"/>
      <c r="D91" s="226">
        <v>50400</v>
      </c>
      <c r="E91" s="187"/>
      <c r="F91" s="226">
        <v>50400</v>
      </c>
      <c r="G91" s="187"/>
      <c r="H91" s="268">
        <v>18900</v>
      </c>
      <c r="I91" s="246"/>
      <c r="J91" s="268">
        <v>18900</v>
      </c>
      <c r="K91" s="246"/>
      <c r="L91" s="236">
        <v>21420</v>
      </c>
      <c r="M91" s="195"/>
    </row>
    <row r="92" spans="1:13" ht="50.1" customHeight="1" x14ac:dyDescent="0.2">
      <c r="A92" s="184"/>
      <c r="B92" s="99"/>
      <c r="C92" s="101"/>
      <c r="D92" s="132"/>
      <c r="E92" s="132"/>
      <c r="F92" s="132"/>
      <c r="G92" s="132"/>
      <c r="H92" s="80" t="s">
        <v>490</v>
      </c>
      <c r="I92" s="80"/>
      <c r="J92" s="80"/>
      <c r="K92" s="80"/>
      <c r="L92" s="222"/>
      <c r="M92" s="239"/>
    </row>
    <row r="93" spans="1:13" x14ac:dyDescent="0.2">
      <c r="A93" s="184"/>
      <c r="B93" s="79" t="s">
        <v>10</v>
      </c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136"/>
    </row>
    <row r="94" spans="1:13" ht="13.5" customHeight="1" x14ac:dyDescent="0.2">
      <c r="A94" s="184"/>
      <c r="B94" s="105" t="s">
        <v>16</v>
      </c>
      <c r="C94" s="106"/>
      <c r="D94" s="106" t="s">
        <v>211</v>
      </c>
      <c r="E94" s="106"/>
      <c r="F94" s="106" t="s">
        <v>212</v>
      </c>
      <c r="G94" s="106"/>
      <c r="H94" s="106" t="s">
        <v>213</v>
      </c>
      <c r="I94" s="106"/>
      <c r="J94" s="106" t="s">
        <v>219</v>
      </c>
      <c r="K94" s="106"/>
      <c r="L94" s="106" t="s">
        <v>220</v>
      </c>
      <c r="M94" s="138"/>
    </row>
    <row r="95" spans="1:13" ht="13.5" customHeight="1" x14ac:dyDescent="0.2">
      <c r="A95" s="184"/>
      <c r="B95" s="79" t="s">
        <v>23</v>
      </c>
      <c r="C95" s="80"/>
      <c r="D95" s="80" t="s">
        <v>217</v>
      </c>
      <c r="E95" s="80"/>
      <c r="F95" s="80" t="s">
        <v>520</v>
      </c>
      <c r="G95" s="80"/>
      <c r="H95" s="80" t="s">
        <v>217</v>
      </c>
      <c r="I95" s="80"/>
      <c r="J95" s="80" t="s">
        <v>224</v>
      </c>
      <c r="K95" s="80"/>
      <c r="L95" s="80" t="s">
        <v>224</v>
      </c>
      <c r="M95" s="136"/>
    </row>
    <row r="96" spans="1:13" x14ac:dyDescent="0.2">
      <c r="A96" s="184"/>
      <c r="B96" s="79"/>
      <c r="C96" s="80"/>
      <c r="D96" s="77" t="s">
        <v>513</v>
      </c>
      <c r="E96" s="107" t="s">
        <v>514</v>
      </c>
      <c r="F96" s="77" t="s">
        <v>513</v>
      </c>
      <c r="G96" s="107" t="s">
        <v>514</v>
      </c>
      <c r="H96" s="77" t="s">
        <v>513</v>
      </c>
      <c r="I96" s="107" t="s">
        <v>514</v>
      </c>
      <c r="J96" s="77" t="s">
        <v>513</v>
      </c>
      <c r="K96" s="107" t="s">
        <v>514</v>
      </c>
      <c r="L96" s="77" t="s">
        <v>513</v>
      </c>
      <c r="M96" s="144" t="s">
        <v>514</v>
      </c>
    </row>
    <row r="97" spans="1:13" x14ac:dyDescent="0.2">
      <c r="A97" s="184"/>
      <c r="B97" s="81" t="s">
        <v>474</v>
      </c>
      <c r="C97" s="82" t="s">
        <v>475</v>
      </c>
      <c r="D97" s="236">
        <v>17850</v>
      </c>
      <c r="E97" s="193"/>
      <c r="F97" s="236">
        <v>17850</v>
      </c>
      <c r="G97" s="187"/>
      <c r="H97" s="236">
        <v>17850</v>
      </c>
      <c r="I97" s="187"/>
      <c r="J97" s="226">
        <v>18900</v>
      </c>
      <c r="K97" s="187"/>
      <c r="L97" s="226">
        <v>18900</v>
      </c>
      <c r="M97" s="195"/>
    </row>
    <row r="98" spans="1:13" x14ac:dyDescent="0.2">
      <c r="A98" s="184"/>
      <c r="B98" s="81"/>
      <c r="C98" s="83" t="s">
        <v>476</v>
      </c>
      <c r="D98" s="236">
        <v>19125</v>
      </c>
      <c r="E98" s="193"/>
      <c r="F98" s="236">
        <v>19125</v>
      </c>
      <c r="G98" s="187"/>
      <c r="H98" s="236">
        <v>19125</v>
      </c>
      <c r="I98" s="187"/>
      <c r="J98" s="226">
        <v>20250</v>
      </c>
      <c r="K98" s="187"/>
      <c r="L98" s="226">
        <v>20250</v>
      </c>
      <c r="M98" s="195"/>
    </row>
    <row r="99" spans="1:13" x14ac:dyDescent="0.2">
      <c r="A99" s="184"/>
      <c r="B99" s="81"/>
      <c r="C99" s="83" t="s">
        <v>477</v>
      </c>
      <c r="D99" s="236">
        <v>20400</v>
      </c>
      <c r="E99" s="193"/>
      <c r="F99" s="236">
        <v>20400</v>
      </c>
      <c r="G99" s="187"/>
      <c r="H99" s="236">
        <v>20400</v>
      </c>
      <c r="I99" s="187"/>
      <c r="J99" s="226">
        <v>21600</v>
      </c>
      <c r="K99" s="187"/>
      <c r="L99" s="226">
        <v>21600</v>
      </c>
      <c r="M99" s="195"/>
    </row>
    <row r="100" spans="1:13" x14ac:dyDescent="0.2">
      <c r="A100" s="184"/>
      <c r="B100" s="84" t="s">
        <v>473</v>
      </c>
      <c r="C100" s="85"/>
      <c r="D100" s="236">
        <v>21420</v>
      </c>
      <c r="E100" s="193"/>
      <c r="F100" s="236">
        <v>21420</v>
      </c>
      <c r="G100" s="187"/>
      <c r="H100" s="236">
        <v>21420</v>
      </c>
      <c r="I100" s="187"/>
      <c r="J100" s="226">
        <v>22680</v>
      </c>
      <c r="K100" s="187"/>
      <c r="L100" s="226">
        <v>22680</v>
      </c>
      <c r="M100" s="195"/>
    </row>
    <row r="101" spans="1:13" ht="50.1" customHeight="1" x14ac:dyDescent="0.2">
      <c r="A101" s="184"/>
      <c r="B101" s="99"/>
      <c r="C101" s="101"/>
      <c r="D101" s="132"/>
      <c r="E101" s="132"/>
      <c r="F101" s="132"/>
      <c r="G101" s="132"/>
      <c r="H101" s="80" t="s">
        <v>490</v>
      </c>
      <c r="I101" s="80"/>
      <c r="J101" s="80"/>
      <c r="K101" s="80"/>
      <c r="L101" s="222"/>
      <c r="M101" s="239"/>
    </row>
    <row r="102" spans="1:13" x14ac:dyDescent="0.2">
      <c r="A102" s="184"/>
      <c r="B102" s="79" t="s">
        <v>10</v>
      </c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136"/>
    </row>
    <row r="103" spans="1:13" ht="13.5" customHeight="1" x14ac:dyDescent="0.2">
      <c r="A103" s="184"/>
      <c r="B103" s="105" t="s">
        <v>16</v>
      </c>
      <c r="C103" s="106"/>
      <c r="D103" s="106" t="s">
        <v>221</v>
      </c>
      <c r="E103" s="106"/>
      <c r="F103" s="106" t="s">
        <v>218</v>
      </c>
      <c r="G103" s="106"/>
      <c r="H103" s="106" t="s">
        <v>218</v>
      </c>
      <c r="I103" s="106"/>
      <c r="J103" s="106" t="s">
        <v>218</v>
      </c>
      <c r="K103" s="106"/>
      <c r="L103" s="106" t="s">
        <v>222</v>
      </c>
      <c r="M103" s="138"/>
    </row>
    <row r="104" spans="1:13" ht="13.5" customHeight="1" x14ac:dyDescent="0.2">
      <c r="A104" s="184"/>
      <c r="B104" s="79" t="s">
        <v>23</v>
      </c>
      <c r="C104" s="80"/>
      <c r="D104" s="80" t="s">
        <v>224</v>
      </c>
      <c r="E104" s="80"/>
      <c r="F104" s="80" t="s">
        <v>223</v>
      </c>
      <c r="G104" s="80"/>
      <c r="H104" s="80" t="s">
        <v>223</v>
      </c>
      <c r="I104" s="80"/>
      <c r="J104" s="80" t="s">
        <v>223</v>
      </c>
      <c r="K104" s="80"/>
      <c r="L104" s="80" t="s">
        <v>225</v>
      </c>
      <c r="M104" s="136"/>
    </row>
    <row r="105" spans="1:13" x14ac:dyDescent="0.2">
      <c r="A105" s="184"/>
      <c r="B105" s="79"/>
      <c r="C105" s="80"/>
      <c r="D105" s="77" t="s">
        <v>513</v>
      </c>
      <c r="E105" s="107" t="s">
        <v>514</v>
      </c>
      <c r="F105" s="77" t="s">
        <v>513</v>
      </c>
      <c r="G105" s="107" t="s">
        <v>514</v>
      </c>
      <c r="H105" s="77" t="s">
        <v>513</v>
      </c>
      <c r="I105" s="107" t="s">
        <v>514</v>
      </c>
      <c r="J105" s="77" t="s">
        <v>513</v>
      </c>
      <c r="K105" s="107" t="s">
        <v>514</v>
      </c>
      <c r="L105" s="77" t="s">
        <v>513</v>
      </c>
      <c r="M105" s="144" t="s">
        <v>514</v>
      </c>
    </row>
    <row r="106" spans="1:13" x14ac:dyDescent="0.2">
      <c r="A106" s="184"/>
      <c r="B106" s="81" t="s">
        <v>474</v>
      </c>
      <c r="C106" s="82" t="s">
        <v>475</v>
      </c>
      <c r="D106" s="226">
        <v>18900</v>
      </c>
      <c r="E106" s="187"/>
      <c r="F106" s="226">
        <v>15750</v>
      </c>
      <c r="G106" s="187"/>
      <c r="H106" s="226">
        <v>15750</v>
      </c>
      <c r="I106" s="187"/>
      <c r="J106" s="226">
        <v>15750</v>
      </c>
      <c r="K106" s="187"/>
      <c r="L106" s="236">
        <v>15750</v>
      </c>
      <c r="M106" s="195"/>
    </row>
    <row r="107" spans="1:13" x14ac:dyDescent="0.2">
      <c r="A107" s="184"/>
      <c r="B107" s="81"/>
      <c r="C107" s="83" t="s">
        <v>476</v>
      </c>
      <c r="D107" s="226">
        <v>20250</v>
      </c>
      <c r="E107" s="187"/>
      <c r="F107" s="226">
        <v>16875</v>
      </c>
      <c r="G107" s="187"/>
      <c r="H107" s="226">
        <v>16875</v>
      </c>
      <c r="I107" s="187"/>
      <c r="J107" s="226">
        <v>16875</v>
      </c>
      <c r="K107" s="187"/>
      <c r="L107" s="236">
        <v>16875</v>
      </c>
      <c r="M107" s="195"/>
    </row>
    <row r="108" spans="1:13" x14ac:dyDescent="0.2">
      <c r="A108" s="184"/>
      <c r="B108" s="81"/>
      <c r="C108" s="83" t="s">
        <v>477</v>
      </c>
      <c r="D108" s="226">
        <v>21600</v>
      </c>
      <c r="E108" s="187"/>
      <c r="F108" s="226">
        <v>18000</v>
      </c>
      <c r="G108" s="187"/>
      <c r="H108" s="226">
        <v>18000</v>
      </c>
      <c r="I108" s="187"/>
      <c r="J108" s="226">
        <v>18000</v>
      </c>
      <c r="K108" s="187"/>
      <c r="L108" s="236">
        <v>18000</v>
      </c>
      <c r="M108" s="195"/>
    </row>
    <row r="109" spans="1:13" x14ac:dyDescent="0.2">
      <c r="A109" s="184"/>
      <c r="B109" s="84" t="s">
        <v>473</v>
      </c>
      <c r="C109" s="85"/>
      <c r="D109" s="226">
        <v>22680</v>
      </c>
      <c r="E109" s="187"/>
      <c r="F109" s="226">
        <v>18900</v>
      </c>
      <c r="G109" s="187"/>
      <c r="H109" s="226">
        <v>18900</v>
      </c>
      <c r="I109" s="187"/>
      <c r="J109" s="226">
        <v>18900</v>
      </c>
      <c r="K109" s="187"/>
      <c r="L109" s="236">
        <v>18900</v>
      </c>
      <c r="M109" s="195"/>
    </row>
    <row r="110" spans="1:13" ht="50.1" customHeight="1" x14ac:dyDescent="0.2">
      <c r="A110" s="184"/>
      <c r="B110" s="269" t="s">
        <v>490</v>
      </c>
      <c r="C110" s="164"/>
      <c r="D110" s="80"/>
      <c r="E110" s="80"/>
      <c r="F110" s="80"/>
      <c r="G110" s="80"/>
      <c r="H110" s="80"/>
      <c r="I110" s="80"/>
      <c r="J110" s="80"/>
      <c r="K110" s="80"/>
      <c r="L110" s="222"/>
      <c r="M110" s="239"/>
    </row>
    <row r="111" spans="1:13" ht="13.5" customHeight="1" x14ac:dyDescent="0.2">
      <c r="A111" s="184"/>
      <c r="B111" s="79" t="s">
        <v>10</v>
      </c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136"/>
    </row>
    <row r="112" spans="1:13" ht="13.5" customHeight="1" x14ac:dyDescent="0.2">
      <c r="A112" s="184"/>
      <c r="B112" s="105" t="s">
        <v>16</v>
      </c>
      <c r="C112" s="106"/>
      <c r="D112" s="106" t="s">
        <v>521</v>
      </c>
      <c r="E112" s="106"/>
      <c r="F112" s="106" t="s">
        <v>522</v>
      </c>
      <c r="G112" s="106"/>
      <c r="H112" s="106" t="s">
        <v>523</v>
      </c>
      <c r="I112" s="106"/>
      <c r="J112" s="106" t="s">
        <v>227</v>
      </c>
      <c r="K112" s="106"/>
      <c r="L112" s="106" t="s">
        <v>228</v>
      </c>
      <c r="M112" s="138"/>
    </row>
    <row r="113" spans="1:13" x14ac:dyDescent="0.2">
      <c r="A113" s="184"/>
      <c r="B113" s="79" t="s">
        <v>23</v>
      </c>
      <c r="C113" s="80"/>
      <c r="D113" s="80" t="s">
        <v>226</v>
      </c>
      <c r="E113" s="80"/>
      <c r="F113" s="80"/>
      <c r="G113" s="80"/>
      <c r="H113" s="80"/>
      <c r="I113" s="80"/>
      <c r="J113" s="80" t="s">
        <v>232</v>
      </c>
      <c r="K113" s="80"/>
      <c r="L113" s="80" t="s">
        <v>233</v>
      </c>
      <c r="M113" s="136"/>
    </row>
    <row r="114" spans="1:13" x14ac:dyDescent="0.2">
      <c r="A114" s="184"/>
      <c r="B114" s="79"/>
      <c r="C114" s="80"/>
      <c r="D114" s="77" t="s">
        <v>513</v>
      </c>
      <c r="E114" s="107" t="s">
        <v>514</v>
      </c>
      <c r="F114" s="77" t="s">
        <v>513</v>
      </c>
      <c r="G114" s="107" t="s">
        <v>514</v>
      </c>
      <c r="H114" s="77" t="s">
        <v>513</v>
      </c>
      <c r="I114" s="107" t="s">
        <v>514</v>
      </c>
      <c r="J114" s="77" t="s">
        <v>513</v>
      </c>
      <c r="K114" s="107" t="s">
        <v>514</v>
      </c>
      <c r="L114" s="77" t="s">
        <v>513</v>
      </c>
      <c r="M114" s="144" t="s">
        <v>514</v>
      </c>
    </row>
    <row r="115" spans="1:13" x14ac:dyDescent="0.2">
      <c r="A115" s="184"/>
      <c r="B115" s="81" t="s">
        <v>474</v>
      </c>
      <c r="C115" s="82" t="s">
        <v>475</v>
      </c>
      <c r="D115" s="226">
        <v>5250</v>
      </c>
      <c r="E115" s="187"/>
      <c r="F115" s="226">
        <v>5250</v>
      </c>
      <c r="G115" s="187"/>
      <c r="H115" s="226">
        <v>5250</v>
      </c>
      <c r="I115" s="187"/>
      <c r="J115" s="226">
        <v>22050</v>
      </c>
      <c r="K115" s="187"/>
      <c r="L115" s="236">
        <v>15750</v>
      </c>
      <c r="M115" s="195"/>
    </row>
    <row r="116" spans="1:13" x14ac:dyDescent="0.2">
      <c r="A116" s="184"/>
      <c r="B116" s="81"/>
      <c r="C116" s="83" t="s">
        <v>476</v>
      </c>
      <c r="D116" s="226">
        <v>5625</v>
      </c>
      <c r="E116" s="187"/>
      <c r="F116" s="226">
        <v>5625</v>
      </c>
      <c r="G116" s="187"/>
      <c r="H116" s="226">
        <v>5625</v>
      </c>
      <c r="I116" s="187"/>
      <c r="J116" s="226">
        <v>23625</v>
      </c>
      <c r="K116" s="187"/>
      <c r="L116" s="236">
        <v>16875</v>
      </c>
      <c r="M116" s="195"/>
    </row>
    <row r="117" spans="1:13" x14ac:dyDescent="0.2">
      <c r="A117" s="184"/>
      <c r="B117" s="81"/>
      <c r="C117" s="83" t="s">
        <v>477</v>
      </c>
      <c r="D117" s="226">
        <v>6000</v>
      </c>
      <c r="E117" s="187"/>
      <c r="F117" s="226">
        <v>6000</v>
      </c>
      <c r="G117" s="187"/>
      <c r="H117" s="226">
        <v>6000</v>
      </c>
      <c r="I117" s="187"/>
      <c r="J117" s="226">
        <v>25200</v>
      </c>
      <c r="K117" s="187"/>
      <c r="L117" s="236">
        <v>18000</v>
      </c>
      <c r="M117" s="195"/>
    </row>
    <row r="118" spans="1:13" x14ac:dyDescent="0.2">
      <c r="A118" s="184"/>
      <c r="B118" s="84" t="s">
        <v>473</v>
      </c>
      <c r="C118" s="85"/>
      <c r="D118" s="226">
        <v>6300</v>
      </c>
      <c r="E118" s="187"/>
      <c r="F118" s="226">
        <v>6300</v>
      </c>
      <c r="G118" s="187"/>
      <c r="H118" s="226">
        <v>6300</v>
      </c>
      <c r="I118" s="187"/>
      <c r="J118" s="226">
        <v>26460</v>
      </c>
      <c r="K118" s="187"/>
      <c r="L118" s="236">
        <v>18900</v>
      </c>
      <c r="M118" s="195"/>
    </row>
    <row r="119" spans="1:13" ht="50.1" customHeight="1" x14ac:dyDescent="0.2">
      <c r="A119" s="184"/>
      <c r="B119" s="99"/>
      <c r="C119" s="101"/>
      <c r="D119" s="132"/>
      <c r="E119" s="132"/>
      <c r="F119" s="132"/>
      <c r="G119" s="132"/>
      <c r="H119" s="80" t="s">
        <v>490</v>
      </c>
      <c r="I119" s="80"/>
      <c r="J119" s="80"/>
      <c r="K119" s="80"/>
      <c r="L119" s="222"/>
      <c r="M119" s="239"/>
    </row>
    <row r="120" spans="1:13" x14ac:dyDescent="0.2">
      <c r="A120" s="184"/>
      <c r="B120" s="79" t="s">
        <v>10</v>
      </c>
      <c r="C120" s="80"/>
      <c r="D120" s="80"/>
      <c r="E120" s="80"/>
      <c r="F120" s="80"/>
      <c r="G120" s="80"/>
      <c r="H120" s="80"/>
      <c r="I120" s="80"/>
      <c r="J120" s="80"/>
      <c r="K120" s="80"/>
      <c r="L120" s="222"/>
      <c r="M120" s="239"/>
    </row>
    <row r="121" spans="1:13" ht="13.5" customHeight="1" x14ac:dyDescent="0.2">
      <c r="A121" s="184"/>
      <c r="B121" s="105" t="s">
        <v>16</v>
      </c>
      <c r="C121" s="106"/>
      <c r="D121" s="106" t="s">
        <v>229</v>
      </c>
      <c r="E121" s="106"/>
      <c r="F121" s="106" t="s">
        <v>230</v>
      </c>
      <c r="G121" s="106"/>
      <c r="H121" s="106" t="s">
        <v>231</v>
      </c>
      <c r="I121" s="106"/>
      <c r="J121" s="106"/>
      <c r="K121" s="106"/>
      <c r="L121" s="270"/>
      <c r="M121" s="271"/>
    </row>
    <row r="122" spans="1:13" x14ac:dyDescent="0.2">
      <c r="A122" s="184"/>
      <c r="B122" s="79" t="s">
        <v>23</v>
      </c>
      <c r="C122" s="80"/>
      <c r="D122" s="80" t="s">
        <v>233</v>
      </c>
      <c r="E122" s="80"/>
      <c r="F122" s="80" t="s">
        <v>530</v>
      </c>
      <c r="G122" s="80"/>
      <c r="H122" s="80" t="s">
        <v>234</v>
      </c>
      <c r="I122" s="80"/>
      <c r="J122" s="80"/>
      <c r="K122" s="80"/>
      <c r="L122" s="222"/>
      <c r="M122" s="239"/>
    </row>
    <row r="123" spans="1:13" x14ac:dyDescent="0.2">
      <c r="A123" s="184"/>
      <c r="B123" s="79"/>
      <c r="C123" s="80"/>
      <c r="D123" s="77" t="s">
        <v>513</v>
      </c>
      <c r="E123" s="107" t="s">
        <v>514</v>
      </c>
      <c r="F123" s="77" t="s">
        <v>513</v>
      </c>
      <c r="G123" s="107" t="s">
        <v>514</v>
      </c>
      <c r="H123" s="77" t="s">
        <v>513</v>
      </c>
      <c r="I123" s="107" t="s">
        <v>514</v>
      </c>
      <c r="J123" s="77" t="s">
        <v>513</v>
      </c>
      <c r="K123" s="107" t="s">
        <v>514</v>
      </c>
      <c r="L123" s="77" t="s">
        <v>513</v>
      </c>
      <c r="M123" s="144" t="s">
        <v>514</v>
      </c>
    </row>
    <row r="124" spans="1:13" x14ac:dyDescent="0.2">
      <c r="A124" s="184"/>
      <c r="B124" s="81" t="s">
        <v>474</v>
      </c>
      <c r="C124" s="82" t="s">
        <v>475</v>
      </c>
      <c r="D124" s="236">
        <v>15750</v>
      </c>
      <c r="E124" s="193"/>
      <c r="F124" s="226">
        <v>26250</v>
      </c>
      <c r="G124" s="187"/>
      <c r="H124" s="226">
        <v>8400</v>
      </c>
      <c r="I124" s="187"/>
      <c r="J124" s="226"/>
      <c r="K124" s="187"/>
      <c r="L124" s="236"/>
      <c r="M124" s="195"/>
    </row>
    <row r="125" spans="1:13" x14ac:dyDescent="0.2">
      <c r="A125" s="184"/>
      <c r="B125" s="81"/>
      <c r="C125" s="83" t="s">
        <v>476</v>
      </c>
      <c r="D125" s="236">
        <v>16875</v>
      </c>
      <c r="E125" s="193"/>
      <c r="F125" s="226">
        <v>28125</v>
      </c>
      <c r="G125" s="187"/>
      <c r="H125" s="226">
        <v>9000</v>
      </c>
      <c r="I125" s="187"/>
      <c r="J125" s="226"/>
      <c r="K125" s="187"/>
      <c r="L125" s="236"/>
      <c r="M125" s="195"/>
    </row>
    <row r="126" spans="1:13" x14ac:dyDescent="0.2">
      <c r="A126" s="184"/>
      <c r="B126" s="81"/>
      <c r="C126" s="83" t="s">
        <v>477</v>
      </c>
      <c r="D126" s="236">
        <v>18000</v>
      </c>
      <c r="E126" s="193"/>
      <c r="F126" s="226">
        <v>30000</v>
      </c>
      <c r="G126" s="187"/>
      <c r="H126" s="226">
        <v>9600</v>
      </c>
      <c r="I126" s="187"/>
      <c r="J126" s="226"/>
      <c r="K126" s="187"/>
      <c r="L126" s="236"/>
      <c r="M126" s="195"/>
    </row>
    <row r="127" spans="1:13" ht="14.25" thickBot="1" x14ac:dyDescent="0.25">
      <c r="A127" s="184"/>
      <c r="B127" s="112" t="s">
        <v>473</v>
      </c>
      <c r="C127" s="113"/>
      <c r="D127" s="272">
        <v>18900</v>
      </c>
      <c r="E127" s="250"/>
      <c r="F127" s="240">
        <v>31500</v>
      </c>
      <c r="G127" s="205"/>
      <c r="H127" s="240">
        <v>10080</v>
      </c>
      <c r="I127" s="205"/>
      <c r="J127" s="240"/>
      <c r="K127" s="205"/>
      <c r="L127" s="272"/>
      <c r="M127" s="251"/>
    </row>
  </sheetData>
  <sheetProtection password="CCA1" sheet="1" objects="1" scenarios="1"/>
  <mergeCells count="345">
    <mergeCell ref="B42:C42"/>
    <mergeCell ref="B10:M10"/>
    <mergeCell ref="B124:B126"/>
    <mergeCell ref="B127:C127"/>
    <mergeCell ref="B51:C51"/>
    <mergeCell ref="B60:C60"/>
    <mergeCell ref="B69:C69"/>
    <mergeCell ref="B78:C78"/>
    <mergeCell ref="B87:C87"/>
    <mergeCell ref="B96:C96"/>
    <mergeCell ref="B105:C105"/>
    <mergeCell ref="B114:C114"/>
    <mergeCell ref="B123:C123"/>
    <mergeCell ref="B121:C121"/>
    <mergeCell ref="F121:G121"/>
    <mergeCell ref="H121:I121"/>
    <mergeCell ref="J121:K121"/>
    <mergeCell ref="L121:M121"/>
    <mergeCell ref="B122:C122"/>
    <mergeCell ref="F122:G122"/>
    <mergeCell ref="H122:I122"/>
    <mergeCell ref="J122:K122"/>
    <mergeCell ref="L122:M122"/>
    <mergeCell ref="L119:M119"/>
    <mergeCell ref="B120:C120"/>
    <mergeCell ref="F120:G120"/>
    <mergeCell ref="H120:I120"/>
    <mergeCell ref="J120:K120"/>
    <mergeCell ref="L120:M120"/>
    <mergeCell ref="B115:B117"/>
    <mergeCell ref="B118:C118"/>
    <mergeCell ref="F119:G119"/>
    <mergeCell ref="H119:I119"/>
    <mergeCell ref="J119:K119"/>
    <mergeCell ref="D119:E119"/>
    <mergeCell ref="B119:C119"/>
    <mergeCell ref="B112:C112"/>
    <mergeCell ref="F112:G112"/>
    <mergeCell ref="H112:I112"/>
    <mergeCell ref="J112:K112"/>
    <mergeCell ref="L112:M112"/>
    <mergeCell ref="B113:C113"/>
    <mergeCell ref="J113:K113"/>
    <mergeCell ref="L113:M113"/>
    <mergeCell ref="L110:M110"/>
    <mergeCell ref="B111:C111"/>
    <mergeCell ref="J111:K111"/>
    <mergeCell ref="L111:M111"/>
    <mergeCell ref="D111:I111"/>
    <mergeCell ref="D113:I113"/>
    <mergeCell ref="D112:E112"/>
    <mergeCell ref="B106:B108"/>
    <mergeCell ref="B109:C109"/>
    <mergeCell ref="J110:K110"/>
    <mergeCell ref="B103:C103"/>
    <mergeCell ref="F103:G103"/>
    <mergeCell ref="H103:I103"/>
    <mergeCell ref="J103:K103"/>
    <mergeCell ref="L103:M103"/>
    <mergeCell ref="B104:C104"/>
    <mergeCell ref="F104:G104"/>
    <mergeCell ref="H104:I104"/>
    <mergeCell ref="J104:K104"/>
    <mergeCell ref="L104:M104"/>
    <mergeCell ref="D103:E103"/>
    <mergeCell ref="D104:E104"/>
    <mergeCell ref="L101:M101"/>
    <mergeCell ref="B102:C102"/>
    <mergeCell ref="F102:G102"/>
    <mergeCell ref="H102:I102"/>
    <mergeCell ref="J102:K102"/>
    <mergeCell ref="L102:M102"/>
    <mergeCell ref="B97:B99"/>
    <mergeCell ref="B100:C100"/>
    <mergeCell ref="F101:G101"/>
    <mergeCell ref="H101:I101"/>
    <mergeCell ref="J101:K101"/>
    <mergeCell ref="D101:E101"/>
    <mergeCell ref="D102:E102"/>
    <mergeCell ref="B101:C101"/>
    <mergeCell ref="B94:C94"/>
    <mergeCell ref="F94:G94"/>
    <mergeCell ref="H94:I94"/>
    <mergeCell ref="J94:K94"/>
    <mergeCell ref="L94:M94"/>
    <mergeCell ref="B95:C95"/>
    <mergeCell ref="F95:G95"/>
    <mergeCell ref="H95:I95"/>
    <mergeCell ref="J95:K95"/>
    <mergeCell ref="L95:M95"/>
    <mergeCell ref="D94:E94"/>
    <mergeCell ref="D95:E95"/>
    <mergeCell ref="L92:M92"/>
    <mergeCell ref="B93:C93"/>
    <mergeCell ref="F93:G93"/>
    <mergeCell ref="H93:I93"/>
    <mergeCell ref="J93:K93"/>
    <mergeCell ref="L93:M93"/>
    <mergeCell ref="B88:B90"/>
    <mergeCell ref="B91:C91"/>
    <mergeCell ref="F92:G92"/>
    <mergeCell ref="H92:I92"/>
    <mergeCell ref="J92:K92"/>
    <mergeCell ref="B92:C92"/>
    <mergeCell ref="B85:C85"/>
    <mergeCell ref="F85:G85"/>
    <mergeCell ref="H85:I85"/>
    <mergeCell ref="J85:K85"/>
    <mergeCell ref="L85:M85"/>
    <mergeCell ref="B86:C86"/>
    <mergeCell ref="F86:G86"/>
    <mergeCell ref="H86:I86"/>
    <mergeCell ref="J86:K86"/>
    <mergeCell ref="L86:M86"/>
    <mergeCell ref="F83:G83"/>
    <mergeCell ref="H83:I83"/>
    <mergeCell ref="J83:K83"/>
    <mergeCell ref="L83:M83"/>
    <mergeCell ref="B84:C84"/>
    <mergeCell ref="F84:G84"/>
    <mergeCell ref="H84:I84"/>
    <mergeCell ref="J84:K84"/>
    <mergeCell ref="L84:M84"/>
    <mergeCell ref="B83:C83"/>
    <mergeCell ref="J76:K76"/>
    <mergeCell ref="J77:K77"/>
    <mergeCell ref="L75:M75"/>
    <mergeCell ref="L76:M76"/>
    <mergeCell ref="L77:M77"/>
    <mergeCell ref="J66:K66"/>
    <mergeCell ref="J67:K67"/>
    <mergeCell ref="J68:K68"/>
    <mergeCell ref="L68:M68"/>
    <mergeCell ref="L67:M67"/>
    <mergeCell ref="L66:M66"/>
    <mergeCell ref="L57:M57"/>
    <mergeCell ref="L58:M58"/>
    <mergeCell ref="L59:M59"/>
    <mergeCell ref="J50:K50"/>
    <mergeCell ref="L48:M48"/>
    <mergeCell ref="L49:M49"/>
    <mergeCell ref="L50:M50"/>
    <mergeCell ref="L56:M56"/>
    <mergeCell ref="J75:K75"/>
    <mergeCell ref="L40:M40"/>
    <mergeCell ref="B82:C82"/>
    <mergeCell ref="B20:C20"/>
    <mergeCell ref="J41:K41"/>
    <mergeCell ref="L41:M41"/>
    <mergeCell ref="J48:K48"/>
    <mergeCell ref="J49:K49"/>
    <mergeCell ref="B77:C77"/>
    <mergeCell ref="F77:G77"/>
    <mergeCell ref="H77:I77"/>
    <mergeCell ref="B79:B81"/>
    <mergeCell ref="B75:C75"/>
    <mergeCell ref="F75:G75"/>
    <mergeCell ref="H75:I75"/>
    <mergeCell ref="B76:C76"/>
    <mergeCell ref="F76:G76"/>
    <mergeCell ref="H76:I76"/>
    <mergeCell ref="B73:C73"/>
    <mergeCell ref="F74:G74"/>
    <mergeCell ref="L74:M74"/>
    <mergeCell ref="J74:K74"/>
    <mergeCell ref="J57:K57"/>
    <mergeCell ref="J58:K58"/>
    <mergeCell ref="J59:K59"/>
    <mergeCell ref="H74:I74"/>
    <mergeCell ref="B68:C68"/>
    <mergeCell ref="F68:G68"/>
    <mergeCell ref="H68:I68"/>
    <mergeCell ref="B70:B72"/>
    <mergeCell ref="B66:C66"/>
    <mergeCell ref="F66:G66"/>
    <mergeCell ref="H66:I66"/>
    <mergeCell ref="B67:C67"/>
    <mergeCell ref="F67:G67"/>
    <mergeCell ref="H67:I67"/>
    <mergeCell ref="D66:E66"/>
    <mergeCell ref="D67:E67"/>
    <mergeCell ref="D68:E68"/>
    <mergeCell ref="D74:E74"/>
    <mergeCell ref="B74:C74"/>
    <mergeCell ref="B64:C64"/>
    <mergeCell ref="F65:G65"/>
    <mergeCell ref="L65:M65"/>
    <mergeCell ref="J65:K65"/>
    <mergeCell ref="H65:I65"/>
    <mergeCell ref="B59:C59"/>
    <mergeCell ref="F59:G59"/>
    <mergeCell ref="H59:I59"/>
    <mergeCell ref="B61:B63"/>
    <mergeCell ref="D65:E65"/>
    <mergeCell ref="B65:C65"/>
    <mergeCell ref="D59:E59"/>
    <mergeCell ref="B57:C57"/>
    <mergeCell ref="F57:G57"/>
    <mergeCell ref="H57:I57"/>
    <mergeCell ref="B58:C58"/>
    <mergeCell ref="F58:G58"/>
    <mergeCell ref="H58:I58"/>
    <mergeCell ref="B55:C55"/>
    <mergeCell ref="F56:G56"/>
    <mergeCell ref="B56:C56"/>
    <mergeCell ref="D56:E56"/>
    <mergeCell ref="D58:E58"/>
    <mergeCell ref="B52:B54"/>
    <mergeCell ref="B49:C49"/>
    <mergeCell ref="F49:G49"/>
    <mergeCell ref="H49:I49"/>
    <mergeCell ref="B50:C50"/>
    <mergeCell ref="F50:G50"/>
    <mergeCell ref="H50:I50"/>
    <mergeCell ref="F47:G47"/>
    <mergeCell ref="B47:C47"/>
    <mergeCell ref="D49:E49"/>
    <mergeCell ref="D50:E50"/>
    <mergeCell ref="L47:M47"/>
    <mergeCell ref="B48:C48"/>
    <mergeCell ref="F48:G48"/>
    <mergeCell ref="H48:I48"/>
    <mergeCell ref="L31:M31"/>
    <mergeCell ref="L32:M32"/>
    <mergeCell ref="J31:K31"/>
    <mergeCell ref="J32:K32"/>
    <mergeCell ref="F38:G38"/>
    <mergeCell ref="B46:C46"/>
    <mergeCell ref="F39:G39"/>
    <mergeCell ref="F40:G40"/>
    <mergeCell ref="F41:G41"/>
    <mergeCell ref="B43:B45"/>
    <mergeCell ref="B40:C40"/>
    <mergeCell ref="B41:C41"/>
    <mergeCell ref="H40:I40"/>
    <mergeCell ref="H41:I41"/>
    <mergeCell ref="B37:C37"/>
    <mergeCell ref="L38:M38"/>
    <mergeCell ref="B39:C39"/>
    <mergeCell ref="L39:M39"/>
    <mergeCell ref="J39:K39"/>
    <mergeCell ref="J40:K40"/>
    <mergeCell ref="H39:I39"/>
    <mergeCell ref="B32:C32"/>
    <mergeCell ref="F32:G32"/>
    <mergeCell ref="H32:I32"/>
    <mergeCell ref="B34:B36"/>
    <mergeCell ref="B30:C30"/>
    <mergeCell ref="F30:G30"/>
    <mergeCell ref="H30:I30"/>
    <mergeCell ref="B31:C31"/>
    <mergeCell ref="F31:G31"/>
    <mergeCell ref="H31:I31"/>
    <mergeCell ref="B33:C33"/>
    <mergeCell ref="D38:E38"/>
    <mergeCell ref="D39:E39"/>
    <mergeCell ref="B38:C38"/>
    <mergeCell ref="D31:E31"/>
    <mergeCell ref="D32:E32"/>
    <mergeCell ref="J30:K30"/>
    <mergeCell ref="L30:M30"/>
    <mergeCell ref="B24:C24"/>
    <mergeCell ref="B25:B27"/>
    <mergeCell ref="B28:C28"/>
    <mergeCell ref="H29:I29"/>
    <mergeCell ref="L29:M29"/>
    <mergeCell ref="B22:C22"/>
    <mergeCell ref="F22:G22"/>
    <mergeCell ref="H22:I22"/>
    <mergeCell ref="J22:K22"/>
    <mergeCell ref="L22:M22"/>
    <mergeCell ref="B23:C23"/>
    <mergeCell ref="F23:G23"/>
    <mergeCell ref="J23:K23"/>
    <mergeCell ref="L23:M23"/>
    <mergeCell ref="F29:G29"/>
    <mergeCell ref="H23:I23"/>
    <mergeCell ref="J29:K29"/>
    <mergeCell ref="B29:C29"/>
    <mergeCell ref="D22:E22"/>
    <mergeCell ref="D23:E23"/>
    <mergeCell ref="D29:E29"/>
    <mergeCell ref="D30:E30"/>
    <mergeCell ref="L20:M20"/>
    <mergeCell ref="B21:C21"/>
    <mergeCell ref="F21:G21"/>
    <mergeCell ref="H21:I21"/>
    <mergeCell ref="J21:K21"/>
    <mergeCell ref="L21:M21"/>
    <mergeCell ref="B15:C15"/>
    <mergeCell ref="B16:B18"/>
    <mergeCell ref="B19:C19"/>
    <mergeCell ref="H20:I20"/>
    <mergeCell ref="J20:K20"/>
    <mergeCell ref="F20:G20"/>
    <mergeCell ref="D21:E21"/>
    <mergeCell ref="D20:E20"/>
    <mergeCell ref="L13:M13"/>
    <mergeCell ref="B14:C14"/>
    <mergeCell ref="F14:G14"/>
    <mergeCell ref="H14:I14"/>
    <mergeCell ref="J14:K14"/>
    <mergeCell ref="L14:M14"/>
    <mergeCell ref="B8:M8"/>
    <mergeCell ref="B9:M9"/>
    <mergeCell ref="L11:M11"/>
    <mergeCell ref="B12:C12"/>
    <mergeCell ref="F12:G12"/>
    <mergeCell ref="H12:I12"/>
    <mergeCell ref="J12:K12"/>
    <mergeCell ref="L12:M12"/>
    <mergeCell ref="H11:I11"/>
    <mergeCell ref="J11:K11"/>
    <mergeCell ref="F11:G11"/>
    <mergeCell ref="B13:C13"/>
    <mergeCell ref="F13:G13"/>
    <mergeCell ref="H13:I13"/>
    <mergeCell ref="J13:K13"/>
    <mergeCell ref="D11:E11"/>
    <mergeCell ref="D12:E12"/>
    <mergeCell ref="D13:E13"/>
    <mergeCell ref="B11:C11"/>
    <mergeCell ref="D121:E121"/>
    <mergeCell ref="D122:E122"/>
    <mergeCell ref="D120:E120"/>
    <mergeCell ref="D110:I110"/>
    <mergeCell ref="H38:I38"/>
    <mergeCell ref="J38:K38"/>
    <mergeCell ref="J47:K47"/>
    <mergeCell ref="J56:K56"/>
    <mergeCell ref="H56:I56"/>
    <mergeCell ref="H47:I47"/>
    <mergeCell ref="D75:E75"/>
    <mergeCell ref="D76:E76"/>
    <mergeCell ref="D77:E77"/>
    <mergeCell ref="D83:E83"/>
    <mergeCell ref="D84:E84"/>
    <mergeCell ref="D85:E85"/>
    <mergeCell ref="D86:E86"/>
    <mergeCell ref="D92:E92"/>
    <mergeCell ref="D93:E93"/>
    <mergeCell ref="D40:E40"/>
    <mergeCell ref="D41:E41"/>
    <mergeCell ref="D47:E47"/>
    <mergeCell ref="D48:E48"/>
  </mergeCells>
  <phoneticPr fontId="1" type="noConversion"/>
  <pageMargins left="0.7" right="0.7" top="0.75" bottom="0.75" header="0.3" footer="0.3"/>
  <pageSetup paperSize="9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opLeftCell="A7" zoomScaleNormal="100" workbookViewId="0">
      <selection activeCell="P23" sqref="P23:P24"/>
    </sheetView>
  </sheetViews>
  <sheetFormatPr defaultRowHeight="13.5" x14ac:dyDescent="0.2"/>
  <cols>
    <col min="1" max="1" width="0.83203125" style="184" customWidth="1"/>
    <col min="2" max="2" width="3.5" style="184" customWidth="1"/>
    <col min="3" max="3" width="18.83203125" style="184" customWidth="1"/>
    <col min="4" max="5" width="18.83203125" style="185" customWidth="1"/>
    <col min="6" max="13" width="18.83203125" style="184" customWidth="1"/>
    <col min="14" max="16" width="9.33203125" style="184"/>
    <col min="17" max="17" width="11.33203125" style="184" bestFit="1" customWidth="1"/>
    <col min="18" max="16384" width="9.33203125" style="184"/>
  </cols>
  <sheetData>
    <row r="1" spans="1:13" hidden="1" x14ac:dyDescent="0.2">
      <c r="A1" s="211"/>
      <c r="B1" s="211"/>
      <c r="C1" s="211"/>
      <c r="D1" s="212"/>
      <c r="E1" s="212"/>
      <c r="F1" s="211"/>
      <c r="G1" s="211"/>
      <c r="H1" s="211"/>
      <c r="I1" s="211"/>
      <c r="J1" s="211"/>
      <c r="K1" s="211"/>
      <c r="L1" s="211"/>
      <c r="M1" s="211"/>
    </row>
    <row r="2" spans="1:13" hidden="1" x14ac:dyDescent="0.2">
      <c r="A2" s="211"/>
      <c r="B2" s="211"/>
      <c r="C2" s="89" t="s">
        <v>580</v>
      </c>
      <c r="D2" s="89" t="s">
        <v>581</v>
      </c>
      <c r="E2" s="89" t="s">
        <v>582</v>
      </c>
      <c r="F2" s="89" t="s">
        <v>583</v>
      </c>
      <c r="G2" s="211"/>
      <c r="H2" s="211"/>
      <c r="I2" s="211"/>
      <c r="J2" s="211"/>
      <c r="K2" s="211"/>
      <c r="L2" s="211"/>
      <c r="M2" s="211"/>
    </row>
    <row r="3" spans="1:13" hidden="1" x14ac:dyDescent="0.2">
      <c r="A3" s="211"/>
      <c r="B3" s="211"/>
      <c r="C3" s="82" t="s">
        <v>584</v>
      </c>
      <c r="D3" s="89">
        <f>(D16*E16)+(F16*G16)+(H16*I16)+(J16*K16)+(L16*M16)+(D25*E25)+(F25*G25)+(H25*I25)+(J25*K25)+(L25*M25)+(D34*E34)+(F34*G34)+(H34*I34)</f>
        <v>0</v>
      </c>
      <c r="E3" s="163">
        <f>SUM(E16,G16,I16,K16,M16,E25,G25,I25,K25,M25,E34,G34,I34)</f>
        <v>0</v>
      </c>
      <c r="F3" s="163">
        <f>SUM(E3:E6)</f>
        <v>0</v>
      </c>
      <c r="G3" s="211"/>
      <c r="H3" s="211"/>
      <c r="I3" s="211"/>
      <c r="J3" s="211"/>
      <c r="K3" s="211"/>
      <c r="L3" s="211"/>
      <c r="M3" s="211"/>
    </row>
    <row r="4" spans="1:13" hidden="1" x14ac:dyDescent="0.2">
      <c r="A4" s="211"/>
      <c r="B4" s="211"/>
      <c r="C4" s="83" t="s">
        <v>585</v>
      </c>
      <c r="D4" s="89">
        <f t="shared" ref="D4:D6" si="0">(D17*E17)+(F17*G17)+(H17*I17)+(J17*K17)+(L17*M17)+(D26*E26)+(F26*G26)+(H26*I26)+(J26*K26)+(L26*M26)+(D35*E35)+(F35*G35)+(H35*I35)</f>
        <v>0</v>
      </c>
      <c r="E4" s="163">
        <f t="shared" ref="E4:E6" si="1">SUM(E16,G16,I16,K16,M16,E25,G25,I25,K25,M25,E34,G34,I34,K34,M34,E43)</f>
        <v>0</v>
      </c>
      <c r="F4" s="89"/>
      <c r="G4" s="211"/>
      <c r="H4" s="211"/>
      <c r="I4" s="211"/>
      <c r="J4" s="211"/>
      <c r="K4" s="211"/>
      <c r="L4" s="211"/>
      <c r="M4" s="211"/>
    </row>
    <row r="5" spans="1:13" hidden="1" x14ac:dyDescent="0.2">
      <c r="A5" s="211"/>
      <c r="B5" s="211"/>
      <c r="C5" s="83" t="s">
        <v>586</v>
      </c>
      <c r="D5" s="89">
        <f t="shared" si="0"/>
        <v>0</v>
      </c>
      <c r="E5" s="163">
        <f t="shared" si="1"/>
        <v>0</v>
      </c>
      <c r="F5" s="89"/>
      <c r="G5" s="211"/>
      <c r="H5" s="211"/>
      <c r="I5" s="211"/>
      <c r="J5" s="211"/>
      <c r="K5" s="211"/>
      <c r="L5" s="211"/>
      <c r="M5" s="211"/>
    </row>
    <row r="6" spans="1:13" hidden="1" x14ac:dyDescent="0.2">
      <c r="A6" s="211"/>
      <c r="B6" s="211"/>
      <c r="C6" s="89" t="s">
        <v>587</v>
      </c>
      <c r="D6" s="89">
        <f t="shared" si="0"/>
        <v>0</v>
      </c>
      <c r="E6" s="163">
        <f t="shared" si="1"/>
        <v>0</v>
      </c>
      <c r="F6" s="89"/>
      <c r="G6" s="211"/>
      <c r="H6" s="211"/>
      <c r="I6" s="211"/>
      <c r="J6" s="211"/>
      <c r="K6" s="211"/>
      <c r="L6" s="211"/>
      <c r="M6" s="211"/>
    </row>
    <row r="7" spans="1:13" ht="3" customHeight="1" thickBot="1" x14ac:dyDescent="0.25">
      <c r="A7" s="211"/>
      <c r="B7" s="211"/>
      <c r="C7" s="211"/>
      <c r="D7" s="212"/>
      <c r="E7" s="212"/>
      <c r="F7" s="211"/>
      <c r="G7" s="211"/>
      <c r="H7" s="211"/>
      <c r="I7" s="211"/>
      <c r="J7" s="211"/>
      <c r="K7" s="211"/>
      <c r="L7" s="211"/>
      <c r="M7" s="211"/>
    </row>
    <row r="8" spans="1:13" ht="35.25" customHeight="1" x14ac:dyDescent="0.25">
      <c r="A8" s="211"/>
      <c r="B8" s="90" t="s">
        <v>480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2"/>
    </row>
    <row r="9" spans="1:13" ht="15.75" customHeight="1" x14ac:dyDescent="0.2">
      <c r="A9" s="211"/>
      <c r="B9" s="213" t="s">
        <v>479</v>
      </c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5"/>
    </row>
    <row r="10" spans="1:13" ht="15.75" customHeight="1" x14ac:dyDescent="0.2">
      <c r="A10" s="211"/>
      <c r="B10" s="260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2"/>
    </row>
    <row r="11" spans="1:13" s="61" customFormat="1" ht="50.1" customHeight="1" x14ac:dyDescent="0.2">
      <c r="A11" s="103"/>
      <c r="B11" s="219"/>
      <c r="C11" s="220"/>
      <c r="D11" s="132"/>
      <c r="E11" s="132"/>
      <c r="F11" s="132"/>
      <c r="G11" s="132"/>
      <c r="H11" s="132"/>
      <c r="I11" s="132"/>
      <c r="J11" s="132"/>
      <c r="K11" s="132"/>
      <c r="L11" s="132"/>
      <c r="M11" s="133"/>
    </row>
    <row r="12" spans="1:13" s="61" customFormat="1" ht="13.5" customHeight="1" x14ac:dyDescent="0.2">
      <c r="A12" s="103"/>
      <c r="B12" s="79" t="s">
        <v>10</v>
      </c>
      <c r="C12" s="134"/>
      <c r="D12" s="80" t="s">
        <v>384</v>
      </c>
      <c r="E12" s="80"/>
      <c r="F12" s="80" t="s">
        <v>385</v>
      </c>
      <c r="G12" s="80"/>
      <c r="H12" s="80" t="s">
        <v>386</v>
      </c>
      <c r="I12" s="80"/>
      <c r="J12" s="80" t="s">
        <v>387</v>
      </c>
      <c r="K12" s="80"/>
      <c r="L12" s="80"/>
      <c r="M12" s="136"/>
    </row>
    <row r="13" spans="1:13" s="61" customFormat="1" ht="13.5" customHeight="1" x14ac:dyDescent="0.2">
      <c r="A13" s="103"/>
      <c r="B13" s="105" t="s">
        <v>16</v>
      </c>
      <c r="C13" s="141"/>
      <c r="D13" s="106" t="s">
        <v>449</v>
      </c>
      <c r="E13" s="106"/>
      <c r="F13" s="106" t="s">
        <v>452</v>
      </c>
      <c r="G13" s="106"/>
      <c r="H13" s="106" t="s">
        <v>388</v>
      </c>
      <c r="I13" s="106"/>
      <c r="J13" s="106" t="s">
        <v>389</v>
      </c>
      <c r="K13" s="106"/>
      <c r="L13" s="106" t="s">
        <v>454</v>
      </c>
      <c r="M13" s="138"/>
    </row>
    <row r="14" spans="1:13" s="61" customFormat="1" ht="13.5" customHeight="1" x14ac:dyDescent="0.2">
      <c r="A14" s="103"/>
      <c r="B14" s="79" t="s">
        <v>23</v>
      </c>
      <c r="C14" s="134"/>
      <c r="D14" s="134" t="s">
        <v>451</v>
      </c>
      <c r="E14" s="135"/>
      <c r="F14" s="80" t="s">
        <v>453</v>
      </c>
      <c r="G14" s="80"/>
      <c r="H14" s="80" t="s">
        <v>450</v>
      </c>
      <c r="I14" s="80"/>
      <c r="J14" s="80" t="s">
        <v>390</v>
      </c>
      <c r="K14" s="80"/>
      <c r="L14" s="80" t="s">
        <v>455</v>
      </c>
      <c r="M14" s="136"/>
    </row>
    <row r="15" spans="1:13" s="61" customFormat="1" ht="13.5" customHeight="1" x14ac:dyDescent="0.2">
      <c r="A15" s="103"/>
      <c r="B15" s="79"/>
      <c r="C15" s="134"/>
      <c r="D15" s="77" t="s">
        <v>513</v>
      </c>
      <c r="E15" s="107" t="s">
        <v>515</v>
      </c>
      <c r="F15" s="77" t="s">
        <v>513</v>
      </c>
      <c r="G15" s="107" t="s">
        <v>515</v>
      </c>
      <c r="H15" s="77" t="s">
        <v>513</v>
      </c>
      <c r="I15" s="107" t="s">
        <v>515</v>
      </c>
      <c r="J15" s="77" t="s">
        <v>513</v>
      </c>
      <c r="K15" s="107" t="s">
        <v>515</v>
      </c>
      <c r="L15" s="77" t="s">
        <v>513</v>
      </c>
      <c r="M15" s="144" t="s">
        <v>515</v>
      </c>
    </row>
    <row r="16" spans="1:13" s="273" customFormat="1" ht="13.5" customHeight="1" x14ac:dyDescent="0.2">
      <c r="A16" s="281"/>
      <c r="B16" s="81" t="s">
        <v>474</v>
      </c>
      <c r="C16" s="282" t="s">
        <v>475</v>
      </c>
      <c r="D16" s="229">
        <v>14175</v>
      </c>
      <c r="E16" s="188"/>
      <c r="F16" s="229">
        <v>14175</v>
      </c>
      <c r="G16" s="187"/>
      <c r="H16" s="229">
        <v>14175</v>
      </c>
      <c r="I16" s="187"/>
      <c r="J16" s="229">
        <v>14175</v>
      </c>
      <c r="K16" s="188"/>
      <c r="L16" s="229">
        <v>8400</v>
      </c>
      <c r="M16" s="189"/>
    </row>
    <row r="17" spans="1:13" s="61" customFormat="1" ht="13.5" customHeight="1" x14ac:dyDescent="0.2">
      <c r="A17" s="103"/>
      <c r="B17" s="81"/>
      <c r="C17" s="227" t="s">
        <v>476</v>
      </c>
      <c r="D17" s="226">
        <v>14338</v>
      </c>
      <c r="E17" s="187"/>
      <c r="F17" s="226">
        <v>14338</v>
      </c>
      <c r="G17" s="274"/>
      <c r="H17" s="226">
        <v>14338</v>
      </c>
      <c r="I17" s="274"/>
      <c r="J17" s="226">
        <v>14338</v>
      </c>
      <c r="K17" s="275"/>
      <c r="L17" s="229">
        <v>9000</v>
      </c>
      <c r="M17" s="189"/>
    </row>
    <row r="18" spans="1:13" s="61" customFormat="1" ht="13.5" customHeight="1" x14ac:dyDescent="0.2">
      <c r="A18" s="103"/>
      <c r="B18" s="81"/>
      <c r="C18" s="227" t="s">
        <v>477</v>
      </c>
      <c r="D18" s="226">
        <v>14500</v>
      </c>
      <c r="E18" s="187"/>
      <c r="F18" s="226">
        <v>14500</v>
      </c>
      <c r="G18" s="274"/>
      <c r="H18" s="226">
        <v>14500</v>
      </c>
      <c r="I18" s="274"/>
      <c r="J18" s="226">
        <v>14500</v>
      </c>
      <c r="K18" s="275"/>
      <c r="L18" s="229">
        <v>9600</v>
      </c>
      <c r="M18" s="189"/>
    </row>
    <row r="19" spans="1:13" s="61" customFormat="1" ht="13.5" customHeight="1" x14ac:dyDescent="0.2">
      <c r="A19" s="103"/>
      <c r="B19" s="84" t="s">
        <v>473</v>
      </c>
      <c r="C19" s="228"/>
      <c r="D19" s="226">
        <v>15225</v>
      </c>
      <c r="E19" s="187"/>
      <c r="F19" s="226">
        <v>15225</v>
      </c>
      <c r="G19" s="274"/>
      <c r="H19" s="226">
        <v>15225</v>
      </c>
      <c r="I19" s="274"/>
      <c r="J19" s="226">
        <v>15225</v>
      </c>
      <c r="K19" s="275"/>
      <c r="L19" s="229">
        <v>10080</v>
      </c>
      <c r="M19" s="189"/>
    </row>
    <row r="20" spans="1:13" ht="50.1" customHeight="1" x14ac:dyDescent="0.2">
      <c r="B20" s="219"/>
      <c r="C20" s="220"/>
      <c r="D20" s="132"/>
      <c r="E20" s="132"/>
      <c r="F20" s="132"/>
      <c r="G20" s="132"/>
      <c r="H20" s="132"/>
      <c r="I20" s="132"/>
      <c r="J20" s="132"/>
      <c r="K20" s="132"/>
      <c r="L20" s="132"/>
      <c r="M20" s="133"/>
    </row>
    <row r="21" spans="1:13" ht="13.5" customHeight="1" x14ac:dyDescent="0.2">
      <c r="B21" s="79" t="s">
        <v>10</v>
      </c>
      <c r="C21" s="134"/>
      <c r="D21" s="80"/>
      <c r="E21" s="80"/>
      <c r="F21" s="80"/>
      <c r="G21" s="80"/>
      <c r="H21" s="80"/>
      <c r="I21" s="80"/>
      <c r="J21" s="80"/>
      <c r="K21" s="80"/>
      <c r="L21" s="80"/>
      <c r="M21" s="136"/>
    </row>
    <row r="22" spans="1:13" ht="13.5" customHeight="1" x14ac:dyDescent="0.2">
      <c r="B22" s="105" t="s">
        <v>16</v>
      </c>
      <c r="C22" s="141"/>
      <c r="D22" s="106" t="s">
        <v>458</v>
      </c>
      <c r="E22" s="106"/>
      <c r="F22" s="106" t="s">
        <v>460</v>
      </c>
      <c r="G22" s="106"/>
      <c r="H22" s="106" t="s">
        <v>391</v>
      </c>
      <c r="I22" s="106"/>
      <c r="J22" s="106" t="s">
        <v>456</v>
      </c>
      <c r="K22" s="106"/>
      <c r="L22" s="106" t="s">
        <v>465</v>
      </c>
      <c r="M22" s="138"/>
    </row>
    <row r="23" spans="1:13" ht="13.5" customHeight="1" x14ac:dyDescent="0.2">
      <c r="B23" s="79" t="s">
        <v>23</v>
      </c>
      <c r="C23" s="134"/>
      <c r="D23" s="134" t="s">
        <v>459</v>
      </c>
      <c r="E23" s="135"/>
      <c r="F23" s="80" t="s">
        <v>461</v>
      </c>
      <c r="G23" s="80"/>
      <c r="H23" s="80" t="s">
        <v>457</v>
      </c>
      <c r="I23" s="80"/>
      <c r="J23" s="80" t="s">
        <v>462</v>
      </c>
      <c r="K23" s="80"/>
      <c r="L23" s="80" t="s">
        <v>466</v>
      </c>
      <c r="M23" s="136"/>
    </row>
    <row r="24" spans="1:13" x14ac:dyDescent="0.2">
      <c r="B24" s="79"/>
      <c r="C24" s="134"/>
      <c r="D24" s="77" t="s">
        <v>513</v>
      </c>
      <c r="E24" s="107" t="s">
        <v>515</v>
      </c>
      <c r="F24" s="77" t="s">
        <v>513</v>
      </c>
      <c r="G24" s="107" t="s">
        <v>515</v>
      </c>
      <c r="H24" s="77" t="s">
        <v>513</v>
      </c>
      <c r="I24" s="107" t="s">
        <v>515</v>
      </c>
      <c r="J24" s="77" t="s">
        <v>513</v>
      </c>
      <c r="K24" s="107" t="s">
        <v>515</v>
      </c>
      <c r="L24" s="77" t="s">
        <v>513</v>
      </c>
      <c r="M24" s="144" t="s">
        <v>515</v>
      </c>
    </row>
    <row r="25" spans="1:13" x14ac:dyDescent="0.2">
      <c r="B25" s="81" t="s">
        <v>474</v>
      </c>
      <c r="C25" s="225" t="s">
        <v>475</v>
      </c>
      <c r="D25" s="229">
        <v>8400</v>
      </c>
      <c r="E25" s="188"/>
      <c r="F25" s="229">
        <v>8400</v>
      </c>
      <c r="G25" s="274"/>
      <c r="H25" s="229">
        <v>8400</v>
      </c>
      <c r="I25" s="274"/>
      <c r="J25" s="229">
        <v>8400</v>
      </c>
      <c r="K25" s="275"/>
      <c r="L25" s="229">
        <v>8400</v>
      </c>
      <c r="M25" s="189"/>
    </row>
    <row r="26" spans="1:13" x14ac:dyDescent="0.2">
      <c r="B26" s="81"/>
      <c r="C26" s="227" t="s">
        <v>476</v>
      </c>
      <c r="D26" s="229">
        <v>9000</v>
      </c>
      <c r="E26" s="188"/>
      <c r="F26" s="229">
        <v>9000</v>
      </c>
      <c r="G26" s="274"/>
      <c r="H26" s="229">
        <v>9000</v>
      </c>
      <c r="I26" s="274"/>
      <c r="J26" s="229">
        <v>9000</v>
      </c>
      <c r="K26" s="275"/>
      <c r="L26" s="229">
        <v>9000</v>
      </c>
      <c r="M26" s="189"/>
    </row>
    <row r="27" spans="1:13" x14ac:dyDescent="0.2">
      <c r="B27" s="81"/>
      <c r="C27" s="227" t="s">
        <v>477</v>
      </c>
      <c r="D27" s="229">
        <v>9600</v>
      </c>
      <c r="E27" s="188"/>
      <c r="F27" s="229">
        <v>9600</v>
      </c>
      <c r="G27" s="274"/>
      <c r="H27" s="229">
        <v>9600</v>
      </c>
      <c r="I27" s="274"/>
      <c r="J27" s="229">
        <v>9600</v>
      </c>
      <c r="K27" s="275"/>
      <c r="L27" s="229">
        <v>9600</v>
      </c>
      <c r="M27" s="189"/>
    </row>
    <row r="28" spans="1:13" x14ac:dyDescent="0.2">
      <c r="B28" s="84" t="s">
        <v>473</v>
      </c>
      <c r="C28" s="228"/>
      <c r="D28" s="229">
        <v>10080</v>
      </c>
      <c r="E28" s="188"/>
      <c r="F28" s="229">
        <v>10080</v>
      </c>
      <c r="G28" s="274"/>
      <c r="H28" s="229">
        <v>10080</v>
      </c>
      <c r="I28" s="274"/>
      <c r="J28" s="229">
        <v>10080</v>
      </c>
      <c r="K28" s="275"/>
      <c r="L28" s="229">
        <v>10080</v>
      </c>
      <c r="M28" s="189"/>
    </row>
    <row r="29" spans="1:13" ht="50.1" customHeight="1" x14ac:dyDescent="0.2">
      <c r="B29" s="219"/>
      <c r="C29" s="220"/>
      <c r="D29" s="132"/>
      <c r="E29" s="132"/>
      <c r="F29" s="132"/>
      <c r="G29" s="132"/>
      <c r="H29" s="132"/>
      <c r="I29" s="132"/>
      <c r="J29" s="132"/>
      <c r="K29" s="132"/>
      <c r="L29" s="132"/>
      <c r="M29" s="133"/>
    </row>
    <row r="30" spans="1:13" x14ac:dyDescent="0.2">
      <c r="B30" s="79" t="s">
        <v>10</v>
      </c>
      <c r="C30" s="80"/>
      <c r="D30" s="134"/>
      <c r="E30" s="135"/>
      <c r="F30" s="80"/>
      <c r="G30" s="80"/>
      <c r="H30" s="80"/>
      <c r="I30" s="80"/>
      <c r="J30" s="80"/>
      <c r="K30" s="80"/>
      <c r="L30" s="80"/>
      <c r="M30" s="136"/>
    </row>
    <row r="31" spans="1:13" ht="13.5" customHeight="1" x14ac:dyDescent="0.2">
      <c r="B31" s="105" t="s">
        <v>16</v>
      </c>
      <c r="C31" s="106"/>
      <c r="D31" s="141" t="s">
        <v>467</v>
      </c>
      <c r="E31" s="142"/>
      <c r="F31" s="106" t="s">
        <v>469</v>
      </c>
      <c r="G31" s="106"/>
      <c r="H31" s="106" t="s">
        <v>463</v>
      </c>
      <c r="I31" s="106"/>
      <c r="J31" s="263"/>
      <c r="K31" s="263"/>
      <c r="L31" s="263"/>
      <c r="M31" s="264"/>
    </row>
    <row r="32" spans="1:13" x14ac:dyDescent="0.2">
      <c r="B32" s="79" t="s">
        <v>23</v>
      </c>
      <c r="C32" s="80"/>
      <c r="D32" s="134" t="s">
        <v>468</v>
      </c>
      <c r="E32" s="135"/>
      <c r="F32" s="80" t="s">
        <v>470</v>
      </c>
      <c r="G32" s="80"/>
      <c r="H32" s="80" t="s">
        <v>464</v>
      </c>
      <c r="I32" s="80"/>
      <c r="J32" s="80"/>
      <c r="K32" s="80"/>
      <c r="L32" s="80"/>
      <c r="M32" s="136"/>
    </row>
    <row r="33" spans="2:13" x14ac:dyDescent="0.2">
      <c r="B33" s="79"/>
      <c r="C33" s="80"/>
      <c r="D33" s="77" t="s">
        <v>513</v>
      </c>
      <c r="E33" s="107" t="s">
        <v>515</v>
      </c>
      <c r="F33" s="77" t="s">
        <v>513</v>
      </c>
      <c r="G33" s="107" t="s">
        <v>515</v>
      </c>
      <c r="H33" s="77" t="s">
        <v>513</v>
      </c>
      <c r="I33" s="107" t="s">
        <v>515</v>
      </c>
      <c r="J33" s="80"/>
      <c r="K33" s="80"/>
      <c r="L33" s="80"/>
      <c r="M33" s="136"/>
    </row>
    <row r="34" spans="2:13" x14ac:dyDescent="0.2">
      <c r="B34" s="81" t="s">
        <v>474</v>
      </c>
      <c r="C34" s="82" t="s">
        <v>475</v>
      </c>
      <c r="D34" s="226">
        <v>10500</v>
      </c>
      <c r="E34" s="187"/>
      <c r="F34" s="283">
        <v>46200</v>
      </c>
      <c r="G34" s="274"/>
      <c r="H34" s="229">
        <v>8400</v>
      </c>
      <c r="I34" s="274"/>
      <c r="J34" s="62"/>
      <c r="K34" s="62"/>
      <c r="L34" s="62"/>
      <c r="M34" s="117"/>
    </row>
    <row r="35" spans="2:13" x14ac:dyDescent="0.2">
      <c r="B35" s="81"/>
      <c r="C35" s="83" t="s">
        <v>476</v>
      </c>
      <c r="D35" s="226">
        <v>11250</v>
      </c>
      <c r="E35" s="187"/>
      <c r="F35" s="283">
        <v>49500</v>
      </c>
      <c r="G35" s="274"/>
      <c r="H35" s="229">
        <v>9000</v>
      </c>
      <c r="I35" s="274"/>
      <c r="J35" s="62"/>
      <c r="K35" s="62"/>
      <c r="L35" s="62"/>
      <c r="M35" s="117"/>
    </row>
    <row r="36" spans="2:13" x14ac:dyDescent="0.2">
      <c r="B36" s="81"/>
      <c r="C36" s="83" t="s">
        <v>477</v>
      </c>
      <c r="D36" s="226">
        <v>12000</v>
      </c>
      <c r="E36" s="187"/>
      <c r="F36" s="283">
        <v>52800</v>
      </c>
      <c r="G36" s="274"/>
      <c r="H36" s="229">
        <v>9600</v>
      </c>
      <c r="I36" s="274"/>
      <c r="J36" s="62"/>
      <c r="K36" s="62"/>
      <c r="L36" s="62"/>
      <c r="M36" s="117"/>
    </row>
    <row r="37" spans="2:13" ht="14.25" thickBot="1" x14ac:dyDescent="0.25">
      <c r="B37" s="112" t="s">
        <v>473</v>
      </c>
      <c r="C37" s="113"/>
      <c r="D37" s="240">
        <v>12600</v>
      </c>
      <c r="E37" s="205"/>
      <c r="F37" s="284">
        <v>55440</v>
      </c>
      <c r="G37" s="276"/>
      <c r="H37" s="285">
        <v>10080</v>
      </c>
      <c r="I37" s="276"/>
      <c r="J37" s="277"/>
      <c r="K37" s="278"/>
      <c r="L37" s="279"/>
      <c r="M37" s="280"/>
    </row>
  </sheetData>
  <sheetProtection password="CCA1" sheet="1" objects="1" scenarios="1"/>
  <mergeCells count="91">
    <mergeCell ref="B8:M8"/>
    <mergeCell ref="B9:M9"/>
    <mergeCell ref="L11:M11"/>
    <mergeCell ref="B12:C12"/>
    <mergeCell ref="F12:G12"/>
    <mergeCell ref="H12:I12"/>
    <mergeCell ref="J12:K12"/>
    <mergeCell ref="L12:M12"/>
    <mergeCell ref="B10:M10"/>
    <mergeCell ref="J11:K11"/>
    <mergeCell ref="H11:I11"/>
    <mergeCell ref="F11:G11"/>
    <mergeCell ref="D11:E11"/>
    <mergeCell ref="D12:E12"/>
    <mergeCell ref="L13:M13"/>
    <mergeCell ref="B14:C14"/>
    <mergeCell ref="F14:G14"/>
    <mergeCell ref="H14:I14"/>
    <mergeCell ref="J14:K14"/>
    <mergeCell ref="L14:M14"/>
    <mergeCell ref="H13:I13"/>
    <mergeCell ref="J13:K13"/>
    <mergeCell ref="F13:G13"/>
    <mergeCell ref="D13:E13"/>
    <mergeCell ref="L20:M20"/>
    <mergeCell ref="B21:C21"/>
    <mergeCell ref="F21:G21"/>
    <mergeCell ref="H21:I21"/>
    <mergeCell ref="J21:K21"/>
    <mergeCell ref="L21:M21"/>
    <mergeCell ref="F20:G20"/>
    <mergeCell ref="H20:I20"/>
    <mergeCell ref="J20:K20"/>
    <mergeCell ref="D20:E20"/>
    <mergeCell ref="D21:E21"/>
    <mergeCell ref="H22:I22"/>
    <mergeCell ref="J22:K22"/>
    <mergeCell ref="L22:M22"/>
    <mergeCell ref="B23:C23"/>
    <mergeCell ref="F23:G23"/>
    <mergeCell ref="J23:K23"/>
    <mergeCell ref="L23:M23"/>
    <mergeCell ref="H23:I23"/>
    <mergeCell ref="L31:M31"/>
    <mergeCell ref="L30:M30"/>
    <mergeCell ref="J30:K30"/>
    <mergeCell ref="B24:C24"/>
    <mergeCell ref="B25:B27"/>
    <mergeCell ref="B28:C28"/>
    <mergeCell ref="H29:I29"/>
    <mergeCell ref="D29:E29"/>
    <mergeCell ref="B30:C30"/>
    <mergeCell ref="F30:G30"/>
    <mergeCell ref="H30:I30"/>
    <mergeCell ref="B31:C31"/>
    <mergeCell ref="F31:G31"/>
    <mergeCell ref="H31:I31"/>
    <mergeCell ref="D30:E30"/>
    <mergeCell ref="D31:E31"/>
    <mergeCell ref="B15:C15"/>
    <mergeCell ref="B16:B18"/>
    <mergeCell ref="B19:C19"/>
    <mergeCell ref="B13:C13"/>
    <mergeCell ref="J37:K37"/>
    <mergeCell ref="J29:K29"/>
    <mergeCell ref="J31:K31"/>
    <mergeCell ref="B22:C22"/>
    <mergeCell ref="D22:E22"/>
    <mergeCell ref="B37:C37"/>
    <mergeCell ref="B32:C32"/>
    <mergeCell ref="F32:G32"/>
    <mergeCell ref="H32:I32"/>
    <mergeCell ref="B34:B36"/>
    <mergeCell ref="B33:C33"/>
    <mergeCell ref="F22:G22"/>
    <mergeCell ref="L37:M37"/>
    <mergeCell ref="D23:E23"/>
    <mergeCell ref="D32:E32"/>
    <mergeCell ref="D14:E14"/>
    <mergeCell ref="J34:K34"/>
    <mergeCell ref="J35:K35"/>
    <mergeCell ref="J36:K36"/>
    <mergeCell ref="L33:M33"/>
    <mergeCell ref="L34:M34"/>
    <mergeCell ref="L35:M35"/>
    <mergeCell ref="L36:M36"/>
    <mergeCell ref="J32:K32"/>
    <mergeCell ref="L32:M32"/>
    <mergeCell ref="J33:K33"/>
    <mergeCell ref="F29:G29"/>
    <mergeCell ref="L29:M29"/>
  </mergeCells>
  <phoneticPr fontId="1" type="noConversion"/>
  <pageMargins left="0.7" right="0.7" top="0.75" bottom="0.75" header="0.3" footer="0.3"/>
  <pageSetup paperSize="9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1"/>
  <sheetViews>
    <sheetView showGridLines="0" topLeftCell="A7" zoomScaleNormal="100" workbookViewId="0">
      <selection activeCell="Q19" sqref="Q19"/>
    </sheetView>
  </sheetViews>
  <sheetFormatPr defaultRowHeight="13.5" x14ac:dyDescent="0.2"/>
  <cols>
    <col min="1" max="1" width="0.83203125" style="184" customWidth="1"/>
    <col min="2" max="2" width="3.5" style="184" customWidth="1"/>
    <col min="3" max="3" width="15.6640625" style="184" customWidth="1"/>
    <col min="4" max="5" width="18.83203125" style="185" customWidth="1"/>
    <col min="6" max="13" width="18.83203125" style="184" customWidth="1"/>
    <col min="14" max="16" width="9.33203125" style="184"/>
    <col min="17" max="17" width="11.33203125" style="184" bestFit="1" customWidth="1"/>
    <col min="18" max="16384" width="9.33203125" style="184"/>
  </cols>
  <sheetData>
    <row r="1" spans="1:13" hidden="1" x14ac:dyDescent="0.2">
      <c r="A1" s="211"/>
      <c r="B1" s="211"/>
      <c r="C1" s="211"/>
      <c r="D1" s="212"/>
      <c r="E1" s="212"/>
      <c r="F1" s="211"/>
      <c r="G1" s="211"/>
      <c r="H1" s="211"/>
      <c r="I1" s="211"/>
      <c r="J1" s="211"/>
      <c r="K1" s="211"/>
      <c r="L1" s="211"/>
      <c r="M1" s="211"/>
    </row>
    <row r="2" spans="1:13" hidden="1" x14ac:dyDescent="0.2">
      <c r="A2" s="211"/>
      <c r="B2" s="211"/>
      <c r="C2" s="89" t="s">
        <v>580</v>
      </c>
      <c r="D2" s="89" t="s">
        <v>581</v>
      </c>
      <c r="E2" s="89" t="s">
        <v>582</v>
      </c>
      <c r="F2" s="89" t="s">
        <v>583</v>
      </c>
      <c r="G2" s="211"/>
      <c r="H2" s="211"/>
      <c r="I2" s="211"/>
      <c r="J2" s="211"/>
      <c r="K2" s="211"/>
      <c r="L2" s="211"/>
      <c r="M2" s="211"/>
    </row>
    <row r="3" spans="1:13" hidden="1" x14ac:dyDescent="0.2">
      <c r="A3" s="211"/>
      <c r="B3" s="211"/>
      <c r="C3" s="82" t="s">
        <v>584</v>
      </c>
      <c r="D3" s="89">
        <f>(D16*E16)+(F16*G16)+(H16*I16)+(J16*K16)+(L16*M16)+(D25*E25)+(F25*G25)+(H25*I25)+(J25*K25)+(L25*M25)+(D34*E34)+(F34*G34)+(H34*I34)+(J34*K34)+(L34*M34)+(D43*E43)+(F43*G43)+(H43*I43)+(J43*K43)+(L43*M43)+(D52*E52)+(F52*G52)+(H52*I52)+(J52*K52)+(L52*M52)+(D61*E61)+(F61*G61)+(H61*I61)+(J61*K61)+(L61*M61)+(D70*E70)+(F70*G70)+(H70*I70)+(J70*K70)+(L70*M70)+(D79*E79)+(F79*G79)+(H79*I79)+(J79*K79)+(L79*M79)+(D88*E88)+(F88*G88)</f>
        <v>0</v>
      </c>
      <c r="E3" s="163">
        <f>SUM(E16,G16,I16,K16,M16,E25,G25,I25,K25,M25,E34,G34,I34,K34,M34,E43,G43,I43,K43,M43,E52,G52,I52,K52,M52,E61,G61,I61,K61,M61,E70,G70,I70,K70,M70,E79,G79,I79,K79,M79,E88,G88)</f>
        <v>0</v>
      </c>
      <c r="F3" s="163">
        <f>SUM(E3:E6)</f>
        <v>0</v>
      </c>
      <c r="G3" s="211"/>
      <c r="H3" s="211"/>
      <c r="I3" s="211"/>
      <c r="J3" s="211"/>
      <c r="K3" s="211"/>
      <c r="L3" s="211"/>
      <c r="M3" s="211"/>
    </row>
    <row r="4" spans="1:13" hidden="1" x14ac:dyDescent="0.2">
      <c r="A4" s="211"/>
      <c r="B4" s="211"/>
      <c r="C4" s="83" t="s">
        <v>585</v>
      </c>
      <c r="D4" s="89">
        <f t="shared" ref="D4:D6" si="0">(D17*E17)+(F17*G17)+(H17*I17)+(J17*K17)+(L17*M17)+(D26*E26)+(F26*G26)+(H26*I26)+(J26*K26)+(L26*M26)+(D35*E35)+(F35*G35)+(H35*I35)+(J35*K35)+(L35*M35)+(D44*E44)+(F44*G44)+(H44*I44)+(J44*K44)+(L44*M44)+(D53*E53)+(F53*G53)+(H53*I53)+(J53*K53)+(L53*M53)+(D62*E62)+(F62*G62)+(H62*I62)+(J62*K62)+(L62*M62)+(D71*E71)+(F71*G71)+(H71*I71)+(J71*K71)+(L71*M71)+(D80*E80)+(F80*G80)+(H80*I80)+(J80*K80)+(L80*M80)+(D89*E89)+(F89*G89)</f>
        <v>0</v>
      </c>
      <c r="E4" s="163">
        <f t="shared" ref="E4:E6" si="1">SUM(E17,G17,I17,K17,M17,E26,G26,I26,K26,M26,E35,G35,I35,K35,M35,E44,G44,I44,K44,M44,E53,G53,I53,K53,M53,E62,G62,I62,K62,M62,E71,G71,I71,K71,M71,E80,G80,I80,K80,M80,E89,G89)</f>
        <v>0</v>
      </c>
      <c r="F4" s="89"/>
      <c r="G4" s="211"/>
      <c r="H4" s="211"/>
      <c r="I4" s="211"/>
      <c r="J4" s="211"/>
      <c r="K4" s="211"/>
      <c r="L4" s="211"/>
      <c r="M4" s="211"/>
    </row>
    <row r="5" spans="1:13" hidden="1" x14ac:dyDescent="0.2">
      <c r="A5" s="211"/>
      <c r="B5" s="211"/>
      <c r="C5" s="83" t="s">
        <v>586</v>
      </c>
      <c r="D5" s="89">
        <f t="shared" si="0"/>
        <v>0</v>
      </c>
      <c r="E5" s="163">
        <f t="shared" si="1"/>
        <v>0</v>
      </c>
      <c r="F5" s="89"/>
      <c r="G5" s="211"/>
      <c r="H5" s="211"/>
      <c r="I5" s="211"/>
      <c r="J5" s="211"/>
      <c r="K5" s="211"/>
      <c r="L5" s="211"/>
      <c r="M5" s="211"/>
    </row>
    <row r="6" spans="1:13" hidden="1" x14ac:dyDescent="0.2">
      <c r="A6" s="211"/>
      <c r="B6" s="211"/>
      <c r="C6" s="89" t="s">
        <v>587</v>
      </c>
      <c r="D6" s="89">
        <f t="shared" si="0"/>
        <v>0</v>
      </c>
      <c r="E6" s="163">
        <f t="shared" si="1"/>
        <v>0</v>
      </c>
      <c r="F6" s="89"/>
      <c r="G6" s="211"/>
      <c r="H6" s="211"/>
      <c r="I6" s="211"/>
      <c r="J6" s="211"/>
      <c r="K6" s="211"/>
      <c r="L6" s="211"/>
      <c r="M6" s="211"/>
    </row>
    <row r="7" spans="1:13" ht="3" customHeight="1" thickBot="1" x14ac:dyDescent="0.25">
      <c r="A7" s="211"/>
      <c r="B7" s="211"/>
      <c r="C7" s="211"/>
      <c r="D7" s="212"/>
      <c r="E7" s="212"/>
      <c r="F7" s="211"/>
      <c r="G7" s="211"/>
      <c r="H7" s="211"/>
      <c r="I7" s="211"/>
      <c r="J7" s="211"/>
      <c r="K7" s="211"/>
      <c r="L7" s="211"/>
      <c r="M7" s="211"/>
    </row>
    <row r="8" spans="1:13" ht="35.25" customHeight="1" x14ac:dyDescent="0.25">
      <c r="A8" s="211"/>
      <c r="B8" s="90" t="s">
        <v>480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2"/>
    </row>
    <row r="9" spans="1:13" ht="15.75" customHeight="1" x14ac:dyDescent="0.2">
      <c r="A9" s="211"/>
      <c r="B9" s="257" t="s">
        <v>479</v>
      </c>
      <c r="C9" s="258"/>
      <c r="D9" s="258"/>
      <c r="E9" s="258"/>
      <c r="F9" s="258"/>
      <c r="G9" s="258"/>
      <c r="H9" s="258"/>
      <c r="I9" s="258"/>
      <c r="J9" s="258"/>
      <c r="K9" s="258"/>
      <c r="L9" s="258"/>
      <c r="M9" s="259"/>
    </row>
    <row r="10" spans="1:13" ht="15.75" customHeight="1" x14ac:dyDescent="0.2">
      <c r="A10" s="211"/>
      <c r="B10" s="260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2"/>
    </row>
    <row r="11" spans="1:13" s="61" customFormat="1" ht="50.1" customHeight="1" x14ac:dyDescent="0.2">
      <c r="A11" s="103"/>
      <c r="B11" s="219"/>
      <c r="C11" s="220"/>
      <c r="D11" s="132"/>
      <c r="E11" s="132"/>
      <c r="F11" s="132"/>
      <c r="G11" s="132"/>
      <c r="H11" s="132"/>
      <c r="I11" s="132"/>
      <c r="J11" s="132"/>
      <c r="K11" s="132"/>
      <c r="L11" s="132"/>
      <c r="M11" s="133"/>
    </row>
    <row r="12" spans="1:13" s="61" customFormat="1" ht="13.5" customHeight="1" x14ac:dyDescent="0.2">
      <c r="A12" s="103"/>
      <c r="B12" s="79" t="s">
        <v>10</v>
      </c>
      <c r="C12" s="134"/>
      <c r="D12" s="134" t="s">
        <v>11</v>
      </c>
      <c r="E12" s="135"/>
      <c r="F12" s="77" t="s">
        <v>12</v>
      </c>
      <c r="G12" s="77" t="s">
        <v>12</v>
      </c>
      <c r="H12" s="77" t="s">
        <v>532</v>
      </c>
      <c r="I12" s="77" t="s">
        <v>532</v>
      </c>
      <c r="J12" s="77" t="s">
        <v>13</v>
      </c>
      <c r="K12" s="77" t="s">
        <v>13</v>
      </c>
      <c r="L12" s="77" t="s">
        <v>14</v>
      </c>
      <c r="M12" s="290" t="s">
        <v>14</v>
      </c>
    </row>
    <row r="13" spans="1:13" s="61" customFormat="1" ht="13.5" customHeight="1" x14ac:dyDescent="0.2">
      <c r="A13" s="103"/>
      <c r="B13" s="105" t="s">
        <v>16</v>
      </c>
      <c r="C13" s="141"/>
      <c r="D13" s="141" t="s">
        <v>17</v>
      </c>
      <c r="E13" s="142"/>
      <c r="F13" s="137" t="s">
        <v>18</v>
      </c>
      <c r="G13" s="137" t="s">
        <v>18</v>
      </c>
      <c r="H13" s="137" t="s">
        <v>19</v>
      </c>
      <c r="I13" s="137" t="s">
        <v>19</v>
      </c>
      <c r="J13" s="137" t="s">
        <v>20</v>
      </c>
      <c r="K13" s="137" t="s">
        <v>20</v>
      </c>
      <c r="L13" s="137" t="s">
        <v>21</v>
      </c>
      <c r="M13" s="291" t="s">
        <v>21</v>
      </c>
    </row>
    <row r="14" spans="1:13" s="61" customFormat="1" ht="13.5" customHeight="1" x14ac:dyDescent="0.2">
      <c r="A14" s="103"/>
      <c r="B14" s="79" t="s">
        <v>23</v>
      </c>
      <c r="C14" s="134"/>
      <c r="D14" s="134" t="s">
        <v>24</v>
      </c>
      <c r="E14" s="135"/>
      <c r="F14" s="77" t="s">
        <v>24</v>
      </c>
      <c r="G14" s="77" t="s">
        <v>24</v>
      </c>
      <c r="H14" s="77" t="s">
        <v>25</v>
      </c>
      <c r="I14" s="77" t="s">
        <v>25</v>
      </c>
      <c r="J14" s="77" t="s">
        <v>26</v>
      </c>
      <c r="K14" s="77" t="s">
        <v>26</v>
      </c>
      <c r="L14" s="77" t="s">
        <v>25</v>
      </c>
      <c r="M14" s="290" t="s">
        <v>25</v>
      </c>
    </row>
    <row r="15" spans="1:13" s="61" customFormat="1" ht="13.5" customHeight="1" x14ac:dyDescent="0.2">
      <c r="A15" s="103"/>
      <c r="B15" s="79"/>
      <c r="C15" s="134"/>
      <c r="D15" s="77" t="s">
        <v>513</v>
      </c>
      <c r="E15" s="107" t="s">
        <v>515</v>
      </c>
      <c r="F15" s="77" t="s">
        <v>513</v>
      </c>
      <c r="G15" s="107" t="s">
        <v>515</v>
      </c>
      <c r="H15" s="77" t="s">
        <v>513</v>
      </c>
      <c r="I15" s="107" t="s">
        <v>515</v>
      </c>
      <c r="J15" s="77" t="s">
        <v>513</v>
      </c>
      <c r="K15" s="107" t="s">
        <v>515</v>
      </c>
      <c r="L15" s="77" t="s">
        <v>513</v>
      </c>
      <c r="M15" s="144" t="s">
        <v>515</v>
      </c>
    </row>
    <row r="16" spans="1:13" s="286" customFormat="1" ht="13.5" customHeight="1" x14ac:dyDescent="0.2">
      <c r="B16" s="292" t="s">
        <v>474</v>
      </c>
      <c r="C16" s="282" t="s">
        <v>475</v>
      </c>
      <c r="D16" s="229">
        <v>13650</v>
      </c>
      <c r="E16" s="188"/>
      <c r="F16" s="229">
        <v>15750</v>
      </c>
      <c r="G16" s="187"/>
      <c r="H16" s="229">
        <v>17850</v>
      </c>
      <c r="I16" s="187"/>
      <c r="J16" s="229">
        <v>19950</v>
      </c>
      <c r="K16" s="188"/>
      <c r="L16" s="229">
        <v>17850</v>
      </c>
      <c r="M16" s="189"/>
    </row>
    <row r="17" spans="1:13" s="286" customFormat="1" ht="13.5" customHeight="1" x14ac:dyDescent="0.2">
      <c r="B17" s="292"/>
      <c r="C17" s="293" t="s">
        <v>476</v>
      </c>
      <c r="D17" s="226">
        <v>14825</v>
      </c>
      <c r="E17" s="187"/>
      <c r="F17" s="226">
        <v>16875</v>
      </c>
      <c r="G17" s="187"/>
      <c r="H17" s="226">
        <v>18425</v>
      </c>
      <c r="I17" s="187"/>
      <c r="J17" s="229">
        <v>20475</v>
      </c>
      <c r="K17" s="188"/>
      <c r="L17" s="229">
        <v>18425</v>
      </c>
      <c r="M17" s="189"/>
    </row>
    <row r="18" spans="1:13" s="286" customFormat="1" ht="13.5" customHeight="1" x14ac:dyDescent="0.2">
      <c r="B18" s="292"/>
      <c r="C18" s="293" t="s">
        <v>477</v>
      </c>
      <c r="D18" s="226">
        <v>16000</v>
      </c>
      <c r="E18" s="187"/>
      <c r="F18" s="226">
        <v>18000</v>
      </c>
      <c r="G18" s="187"/>
      <c r="H18" s="226">
        <v>19000</v>
      </c>
      <c r="I18" s="187"/>
      <c r="J18" s="229">
        <v>21000</v>
      </c>
      <c r="K18" s="188"/>
      <c r="L18" s="229">
        <v>19000</v>
      </c>
      <c r="M18" s="189"/>
    </row>
    <row r="19" spans="1:13" s="286" customFormat="1" ht="13.5" customHeight="1" x14ac:dyDescent="0.2">
      <c r="B19" s="294" t="s">
        <v>473</v>
      </c>
      <c r="C19" s="295"/>
      <c r="D19" s="226">
        <v>16800</v>
      </c>
      <c r="E19" s="187"/>
      <c r="F19" s="226">
        <v>18900</v>
      </c>
      <c r="G19" s="187"/>
      <c r="H19" s="226">
        <v>19950</v>
      </c>
      <c r="I19" s="187"/>
      <c r="J19" s="229">
        <v>22050</v>
      </c>
      <c r="K19" s="188"/>
      <c r="L19" s="229">
        <v>19950</v>
      </c>
      <c r="M19" s="189"/>
    </row>
    <row r="20" spans="1:13" ht="50.1" customHeight="1" x14ac:dyDescent="0.2">
      <c r="B20" s="219"/>
      <c r="C20" s="220"/>
      <c r="D20" s="132"/>
      <c r="E20" s="132"/>
      <c r="F20" s="132"/>
      <c r="G20" s="132"/>
      <c r="H20" s="132"/>
      <c r="I20" s="132"/>
      <c r="J20" s="132"/>
      <c r="K20" s="132"/>
      <c r="L20" s="132"/>
      <c r="M20" s="133"/>
    </row>
    <row r="21" spans="1:13" ht="13.5" customHeight="1" x14ac:dyDescent="0.2">
      <c r="B21" s="79" t="s">
        <v>10</v>
      </c>
      <c r="C21" s="134"/>
      <c r="D21" s="134" t="s">
        <v>15</v>
      </c>
      <c r="E21" s="135"/>
      <c r="F21" s="80" t="s">
        <v>27</v>
      </c>
      <c r="G21" s="80"/>
      <c r="H21" s="80" t="s">
        <v>28</v>
      </c>
      <c r="I21" s="80"/>
      <c r="J21" s="80" t="s">
        <v>29</v>
      </c>
      <c r="K21" s="80"/>
      <c r="L21" s="80" t="s">
        <v>30</v>
      </c>
      <c r="M21" s="136"/>
    </row>
    <row r="22" spans="1:13" ht="13.5" customHeight="1" x14ac:dyDescent="0.2">
      <c r="B22" s="105" t="s">
        <v>16</v>
      </c>
      <c r="C22" s="141"/>
      <c r="D22" s="141" t="s">
        <v>22</v>
      </c>
      <c r="E22" s="142"/>
      <c r="F22" s="106" t="s">
        <v>33</v>
      </c>
      <c r="G22" s="106"/>
      <c r="H22" s="106" t="s">
        <v>33</v>
      </c>
      <c r="I22" s="106"/>
      <c r="J22" s="106" t="s">
        <v>34</v>
      </c>
      <c r="K22" s="106"/>
      <c r="L22" s="106" t="s">
        <v>35</v>
      </c>
      <c r="M22" s="138"/>
    </row>
    <row r="23" spans="1:13" ht="13.5" customHeight="1" x14ac:dyDescent="0.2">
      <c r="B23" s="79" t="s">
        <v>23</v>
      </c>
      <c r="C23" s="134"/>
      <c r="D23" s="134" t="s">
        <v>26</v>
      </c>
      <c r="E23" s="135"/>
      <c r="F23" s="80" t="s">
        <v>38</v>
      </c>
      <c r="G23" s="80"/>
      <c r="H23" s="80" t="s">
        <v>39</v>
      </c>
      <c r="I23" s="80"/>
      <c r="J23" s="80" t="s">
        <v>40</v>
      </c>
      <c r="K23" s="80"/>
      <c r="L23" s="80" t="s">
        <v>40</v>
      </c>
      <c r="M23" s="136"/>
    </row>
    <row r="24" spans="1:13" x14ac:dyDescent="0.2">
      <c r="B24" s="79"/>
      <c r="C24" s="134"/>
      <c r="D24" s="77" t="s">
        <v>513</v>
      </c>
      <c r="E24" s="107" t="s">
        <v>515</v>
      </c>
      <c r="F24" s="77" t="s">
        <v>513</v>
      </c>
      <c r="G24" s="107" t="s">
        <v>515</v>
      </c>
      <c r="H24" s="77" t="s">
        <v>513</v>
      </c>
      <c r="I24" s="107" t="s">
        <v>515</v>
      </c>
      <c r="J24" s="77" t="s">
        <v>513</v>
      </c>
      <c r="K24" s="107" t="s">
        <v>515</v>
      </c>
      <c r="L24" s="77" t="s">
        <v>513</v>
      </c>
      <c r="M24" s="144" t="s">
        <v>515</v>
      </c>
    </row>
    <row r="25" spans="1:13" s="287" customFormat="1" x14ac:dyDescent="0.2">
      <c r="B25" s="81" t="s">
        <v>474</v>
      </c>
      <c r="C25" s="225" t="s">
        <v>475</v>
      </c>
      <c r="D25" s="226">
        <v>19950</v>
      </c>
      <c r="E25" s="187"/>
      <c r="F25" s="283">
        <v>15540</v>
      </c>
      <c r="G25" s="274"/>
      <c r="H25" s="283">
        <v>15540</v>
      </c>
      <c r="I25" s="274"/>
      <c r="J25" s="296">
        <v>6300</v>
      </c>
      <c r="K25" s="275"/>
      <c r="L25" s="296">
        <v>6300</v>
      </c>
      <c r="M25" s="189"/>
    </row>
    <row r="26" spans="1:13" s="287" customFormat="1" x14ac:dyDescent="0.2">
      <c r="B26" s="81"/>
      <c r="C26" s="227" t="s">
        <v>476</v>
      </c>
      <c r="D26" s="226">
        <v>20475</v>
      </c>
      <c r="E26" s="187"/>
      <c r="F26" s="283">
        <v>15820</v>
      </c>
      <c r="G26" s="274"/>
      <c r="H26" s="283">
        <v>15820</v>
      </c>
      <c r="I26" s="274"/>
      <c r="J26" s="296">
        <v>6250</v>
      </c>
      <c r="K26" s="275"/>
      <c r="L26" s="296">
        <v>6250</v>
      </c>
      <c r="M26" s="189"/>
    </row>
    <row r="27" spans="1:13" s="287" customFormat="1" x14ac:dyDescent="0.2">
      <c r="B27" s="81"/>
      <c r="C27" s="227" t="s">
        <v>477</v>
      </c>
      <c r="D27" s="226">
        <v>21000</v>
      </c>
      <c r="E27" s="187"/>
      <c r="F27" s="283">
        <v>16100</v>
      </c>
      <c r="G27" s="274"/>
      <c r="H27" s="283">
        <v>16100</v>
      </c>
      <c r="I27" s="274"/>
      <c r="J27" s="296">
        <v>6200</v>
      </c>
      <c r="K27" s="275"/>
      <c r="L27" s="296">
        <v>6200</v>
      </c>
      <c r="M27" s="189"/>
    </row>
    <row r="28" spans="1:13" s="287" customFormat="1" x14ac:dyDescent="0.2">
      <c r="B28" s="84" t="s">
        <v>473</v>
      </c>
      <c r="C28" s="228"/>
      <c r="D28" s="226">
        <v>22050</v>
      </c>
      <c r="E28" s="187"/>
      <c r="F28" s="283">
        <v>16905</v>
      </c>
      <c r="G28" s="274"/>
      <c r="H28" s="283">
        <v>16905</v>
      </c>
      <c r="I28" s="274"/>
      <c r="J28" s="296">
        <v>6510</v>
      </c>
      <c r="K28" s="275"/>
      <c r="L28" s="296">
        <v>6510</v>
      </c>
      <c r="M28" s="189"/>
    </row>
    <row r="29" spans="1:13" ht="50.1" customHeight="1" x14ac:dyDescent="0.2">
      <c r="A29" s="211"/>
      <c r="B29" s="219"/>
      <c r="C29" s="220"/>
      <c r="D29" s="132"/>
      <c r="E29" s="132"/>
      <c r="F29" s="132"/>
      <c r="G29" s="132"/>
      <c r="H29" s="132"/>
      <c r="I29" s="132"/>
      <c r="J29" s="132"/>
      <c r="K29" s="132"/>
      <c r="L29" s="132"/>
      <c r="M29" s="133"/>
    </row>
    <row r="30" spans="1:13" x14ac:dyDescent="0.2">
      <c r="A30" s="211"/>
      <c r="B30" s="79" t="s">
        <v>10</v>
      </c>
      <c r="C30" s="134"/>
      <c r="D30" s="134" t="s">
        <v>31</v>
      </c>
      <c r="E30" s="135"/>
      <c r="F30" s="80" t="s">
        <v>32</v>
      </c>
      <c r="G30" s="80"/>
      <c r="H30" s="80" t="s">
        <v>42</v>
      </c>
      <c r="I30" s="80"/>
      <c r="J30" s="80" t="s">
        <v>43</v>
      </c>
      <c r="K30" s="80"/>
      <c r="L30" s="80" t="s">
        <v>44</v>
      </c>
      <c r="M30" s="136"/>
    </row>
    <row r="31" spans="1:13" ht="13.5" customHeight="1" x14ac:dyDescent="0.2">
      <c r="A31" s="211"/>
      <c r="B31" s="105" t="s">
        <v>16</v>
      </c>
      <c r="C31" s="141"/>
      <c r="D31" s="141" t="s">
        <v>36</v>
      </c>
      <c r="E31" s="142"/>
      <c r="F31" s="106" t="s">
        <v>37</v>
      </c>
      <c r="G31" s="106"/>
      <c r="H31" s="106" t="s">
        <v>48</v>
      </c>
      <c r="I31" s="106"/>
      <c r="J31" s="106" t="s">
        <v>49</v>
      </c>
      <c r="K31" s="106"/>
      <c r="L31" s="106" t="s">
        <v>50</v>
      </c>
      <c r="M31" s="138"/>
    </row>
    <row r="32" spans="1:13" x14ac:dyDescent="0.2">
      <c r="A32" s="211"/>
      <c r="B32" s="79" t="s">
        <v>23</v>
      </c>
      <c r="C32" s="134"/>
      <c r="D32" s="134" t="s">
        <v>40</v>
      </c>
      <c r="E32" s="135"/>
      <c r="F32" s="80" t="s">
        <v>41</v>
      </c>
      <c r="G32" s="80"/>
      <c r="H32" s="80" t="s">
        <v>54</v>
      </c>
      <c r="I32" s="80"/>
      <c r="J32" s="80" t="s">
        <v>55</v>
      </c>
      <c r="K32" s="80"/>
      <c r="L32" s="80" t="s">
        <v>56</v>
      </c>
      <c r="M32" s="136"/>
    </row>
    <row r="33" spans="1:13" x14ac:dyDescent="0.2">
      <c r="A33" s="211"/>
      <c r="B33" s="79"/>
      <c r="C33" s="134"/>
      <c r="D33" s="77" t="s">
        <v>513</v>
      </c>
      <c r="E33" s="107" t="s">
        <v>515</v>
      </c>
      <c r="F33" s="77" t="s">
        <v>513</v>
      </c>
      <c r="G33" s="107" t="s">
        <v>515</v>
      </c>
      <c r="H33" s="77" t="s">
        <v>513</v>
      </c>
      <c r="I33" s="107" t="s">
        <v>515</v>
      </c>
      <c r="J33" s="77" t="s">
        <v>513</v>
      </c>
      <c r="K33" s="107" t="s">
        <v>515</v>
      </c>
      <c r="L33" s="77" t="s">
        <v>513</v>
      </c>
      <c r="M33" s="144" t="s">
        <v>515</v>
      </c>
    </row>
    <row r="34" spans="1:13" x14ac:dyDescent="0.2">
      <c r="A34" s="211"/>
      <c r="B34" s="81" t="s">
        <v>474</v>
      </c>
      <c r="C34" s="225" t="s">
        <v>475</v>
      </c>
      <c r="D34" s="226">
        <v>5775</v>
      </c>
      <c r="E34" s="187"/>
      <c r="F34" s="283">
        <v>46830</v>
      </c>
      <c r="G34" s="274"/>
      <c r="H34" s="283">
        <v>47985</v>
      </c>
      <c r="I34" s="274"/>
      <c r="J34" s="296">
        <v>36225</v>
      </c>
      <c r="K34" s="275"/>
      <c r="L34" s="229">
        <v>30765</v>
      </c>
      <c r="M34" s="189"/>
    </row>
    <row r="35" spans="1:13" x14ac:dyDescent="0.2">
      <c r="A35" s="211"/>
      <c r="B35" s="81"/>
      <c r="C35" s="227" t="s">
        <v>476</v>
      </c>
      <c r="D35" s="226">
        <v>5738</v>
      </c>
      <c r="E35" s="187"/>
      <c r="F35" s="283">
        <v>48615</v>
      </c>
      <c r="G35" s="274"/>
      <c r="H35" s="283">
        <v>49843</v>
      </c>
      <c r="I35" s="274"/>
      <c r="J35" s="296">
        <v>37613</v>
      </c>
      <c r="K35" s="275"/>
      <c r="L35" s="229">
        <v>31933</v>
      </c>
      <c r="M35" s="189"/>
    </row>
    <row r="36" spans="1:13" x14ac:dyDescent="0.2">
      <c r="A36" s="211"/>
      <c r="B36" s="81"/>
      <c r="C36" s="227" t="s">
        <v>477</v>
      </c>
      <c r="D36" s="226">
        <v>5700</v>
      </c>
      <c r="E36" s="187"/>
      <c r="F36" s="283">
        <v>50400</v>
      </c>
      <c r="G36" s="274"/>
      <c r="H36" s="283">
        <v>51700</v>
      </c>
      <c r="I36" s="274"/>
      <c r="J36" s="296">
        <v>39000</v>
      </c>
      <c r="K36" s="275"/>
      <c r="L36" s="229">
        <v>33100</v>
      </c>
      <c r="M36" s="189"/>
    </row>
    <row r="37" spans="1:13" x14ac:dyDescent="0.2">
      <c r="A37" s="211"/>
      <c r="B37" s="84" t="s">
        <v>473</v>
      </c>
      <c r="C37" s="228"/>
      <c r="D37" s="226">
        <v>5985</v>
      </c>
      <c r="E37" s="187"/>
      <c r="F37" s="283">
        <v>52920</v>
      </c>
      <c r="G37" s="274"/>
      <c r="H37" s="283">
        <v>54285</v>
      </c>
      <c r="I37" s="274"/>
      <c r="J37" s="296">
        <v>40950</v>
      </c>
      <c r="K37" s="275"/>
      <c r="L37" s="229">
        <v>34755</v>
      </c>
      <c r="M37" s="189"/>
    </row>
    <row r="38" spans="1:13" ht="50.1" customHeight="1" x14ac:dyDescent="0.2">
      <c r="B38" s="219"/>
      <c r="C38" s="220"/>
      <c r="D38" s="132"/>
      <c r="E38" s="132"/>
      <c r="F38" s="132"/>
      <c r="G38" s="132"/>
      <c r="H38" s="132"/>
      <c r="I38" s="132"/>
      <c r="J38" s="132"/>
      <c r="K38" s="132"/>
      <c r="L38" s="132"/>
      <c r="M38" s="133"/>
    </row>
    <row r="39" spans="1:13" x14ac:dyDescent="0.2">
      <c r="B39" s="79" t="s">
        <v>10</v>
      </c>
      <c r="C39" s="134"/>
      <c r="D39" s="134" t="s">
        <v>45</v>
      </c>
      <c r="E39" s="135"/>
      <c r="F39" s="80" t="s">
        <v>46</v>
      </c>
      <c r="G39" s="80"/>
      <c r="H39" s="80" t="s">
        <v>47</v>
      </c>
      <c r="I39" s="80"/>
      <c r="J39" s="80" t="s">
        <v>235</v>
      </c>
      <c r="K39" s="80"/>
      <c r="L39" s="80" t="s">
        <v>236</v>
      </c>
      <c r="M39" s="136"/>
    </row>
    <row r="40" spans="1:13" x14ac:dyDescent="0.2">
      <c r="B40" s="105" t="s">
        <v>16</v>
      </c>
      <c r="C40" s="141"/>
      <c r="D40" s="141" t="s">
        <v>51</v>
      </c>
      <c r="E40" s="142"/>
      <c r="F40" s="106" t="s">
        <v>52</v>
      </c>
      <c r="G40" s="106"/>
      <c r="H40" s="106" t="s">
        <v>53</v>
      </c>
      <c r="I40" s="106"/>
      <c r="J40" s="106" t="s">
        <v>241</v>
      </c>
      <c r="K40" s="106"/>
      <c r="L40" s="106" t="s">
        <v>242</v>
      </c>
      <c r="M40" s="138"/>
    </row>
    <row r="41" spans="1:13" x14ac:dyDescent="0.2">
      <c r="B41" s="79" t="s">
        <v>23</v>
      </c>
      <c r="C41" s="134"/>
      <c r="D41" s="134" t="s">
        <v>57</v>
      </c>
      <c r="E41" s="135"/>
      <c r="F41" s="80" t="s">
        <v>58</v>
      </c>
      <c r="G41" s="80"/>
      <c r="H41" s="80" t="s">
        <v>58</v>
      </c>
      <c r="I41" s="80"/>
      <c r="J41" s="80"/>
      <c r="K41" s="80"/>
      <c r="L41" s="80"/>
      <c r="M41" s="136"/>
    </row>
    <row r="42" spans="1:13" x14ac:dyDescent="0.2">
      <c r="B42" s="79"/>
      <c r="C42" s="134"/>
      <c r="D42" s="77" t="s">
        <v>513</v>
      </c>
      <c r="E42" s="107" t="s">
        <v>515</v>
      </c>
      <c r="F42" s="77" t="s">
        <v>513</v>
      </c>
      <c r="G42" s="107" t="s">
        <v>515</v>
      </c>
      <c r="H42" s="77" t="s">
        <v>513</v>
      </c>
      <c r="I42" s="107" t="s">
        <v>515</v>
      </c>
      <c r="J42" s="77" t="s">
        <v>513</v>
      </c>
      <c r="K42" s="107" t="s">
        <v>515</v>
      </c>
      <c r="L42" s="77" t="s">
        <v>513</v>
      </c>
      <c r="M42" s="144" t="s">
        <v>515</v>
      </c>
    </row>
    <row r="43" spans="1:13" x14ac:dyDescent="0.2">
      <c r="B43" s="81" t="s">
        <v>474</v>
      </c>
      <c r="C43" s="225" t="s">
        <v>475</v>
      </c>
      <c r="D43" s="226">
        <v>31185</v>
      </c>
      <c r="E43" s="187"/>
      <c r="F43" s="283">
        <v>35070</v>
      </c>
      <c r="G43" s="274"/>
      <c r="H43" s="283">
        <v>31185</v>
      </c>
      <c r="I43" s="274"/>
      <c r="J43" s="296">
        <v>38955</v>
      </c>
      <c r="K43" s="275"/>
      <c r="L43" s="229">
        <v>35070</v>
      </c>
      <c r="M43" s="189"/>
    </row>
    <row r="44" spans="1:13" x14ac:dyDescent="0.2">
      <c r="B44" s="81"/>
      <c r="C44" s="227" t="s">
        <v>476</v>
      </c>
      <c r="D44" s="226">
        <v>32393</v>
      </c>
      <c r="E44" s="187"/>
      <c r="F44" s="283">
        <v>36385</v>
      </c>
      <c r="G44" s="274"/>
      <c r="H44" s="283">
        <v>32393</v>
      </c>
      <c r="I44" s="274"/>
      <c r="J44" s="296">
        <v>40428</v>
      </c>
      <c r="K44" s="275"/>
      <c r="L44" s="229">
        <v>36385</v>
      </c>
      <c r="M44" s="189"/>
    </row>
    <row r="45" spans="1:13" x14ac:dyDescent="0.2">
      <c r="B45" s="81"/>
      <c r="C45" s="227" t="s">
        <v>477</v>
      </c>
      <c r="D45" s="226">
        <v>33600</v>
      </c>
      <c r="E45" s="187"/>
      <c r="F45" s="283">
        <v>37700</v>
      </c>
      <c r="G45" s="274"/>
      <c r="H45" s="283">
        <v>33600</v>
      </c>
      <c r="I45" s="274"/>
      <c r="J45" s="296">
        <v>41900</v>
      </c>
      <c r="K45" s="275"/>
      <c r="L45" s="229">
        <v>37700</v>
      </c>
      <c r="M45" s="189"/>
    </row>
    <row r="46" spans="1:13" x14ac:dyDescent="0.2">
      <c r="B46" s="84" t="s">
        <v>473</v>
      </c>
      <c r="C46" s="228"/>
      <c r="D46" s="226">
        <v>35280</v>
      </c>
      <c r="E46" s="187"/>
      <c r="F46" s="283">
        <v>39585</v>
      </c>
      <c r="G46" s="274"/>
      <c r="H46" s="283">
        <v>35280</v>
      </c>
      <c r="I46" s="274"/>
      <c r="J46" s="296">
        <v>43995</v>
      </c>
      <c r="K46" s="275"/>
      <c r="L46" s="229">
        <v>39585</v>
      </c>
      <c r="M46" s="189"/>
    </row>
    <row r="47" spans="1:13" ht="50.1" customHeight="1" x14ac:dyDescent="0.2">
      <c r="A47" s="211"/>
      <c r="B47" s="219"/>
      <c r="C47" s="220"/>
      <c r="D47" s="132"/>
      <c r="E47" s="132"/>
      <c r="F47" s="132"/>
      <c r="G47" s="132"/>
      <c r="H47" s="132"/>
      <c r="I47" s="132"/>
      <c r="J47" s="132"/>
      <c r="K47" s="132"/>
      <c r="L47" s="132"/>
      <c r="M47" s="133"/>
    </row>
    <row r="48" spans="1:13" x14ac:dyDescent="0.2">
      <c r="A48" s="211"/>
      <c r="B48" s="79" t="s">
        <v>10</v>
      </c>
      <c r="C48" s="134"/>
      <c r="D48" s="134" t="s">
        <v>237</v>
      </c>
      <c r="E48" s="135"/>
      <c r="F48" s="80" t="s">
        <v>238</v>
      </c>
      <c r="G48" s="80"/>
      <c r="H48" s="80" t="s">
        <v>239</v>
      </c>
      <c r="I48" s="80"/>
      <c r="J48" s="80" t="s">
        <v>240</v>
      </c>
      <c r="K48" s="80"/>
      <c r="L48" s="80" t="s">
        <v>248</v>
      </c>
      <c r="M48" s="136"/>
    </row>
    <row r="49" spans="1:13" x14ac:dyDescent="0.2">
      <c r="A49" s="211"/>
      <c r="B49" s="105" t="s">
        <v>16</v>
      </c>
      <c r="C49" s="141"/>
      <c r="D49" s="141" t="s">
        <v>243</v>
      </c>
      <c r="E49" s="142"/>
      <c r="F49" s="106" t="s">
        <v>244</v>
      </c>
      <c r="G49" s="106"/>
      <c r="H49" s="106" t="s">
        <v>245</v>
      </c>
      <c r="I49" s="106"/>
      <c r="J49" s="106" t="s">
        <v>246</v>
      </c>
      <c r="K49" s="106"/>
      <c r="L49" s="106" t="s">
        <v>254</v>
      </c>
      <c r="M49" s="138"/>
    </row>
    <row r="50" spans="1:13" ht="13.5" customHeight="1" x14ac:dyDescent="0.2">
      <c r="A50" s="211"/>
      <c r="B50" s="79" t="s">
        <v>23</v>
      </c>
      <c r="C50" s="134"/>
      <c r="D50" s="134"/>
      <c r="E50" s="135"/>
      <c r="F50" s="80"/>
      <c r="G50" s="80"/>
      <c r="H50" s="80" t="s">
        <v>191</v>
      </c>
      <c r="I50" s="80"/>
      <c r="J50" s="80" t="s">
        <v>247</v>
      </c>
      <c r="K50" s="80"/>
      <c r="L50" s="80" t="s">
        <v>260</v>
      </c>
      <c r="M50" s="136"/>
    </row>
    <row r="51" spans="1:13" x14ac:dyDescent="0.2">
      <c r="A51" s="211"/>
      <c r="B51" s="79"/>
      <c r="C51" s="134"/>
      <c r="D51" s="77" t="s">
        <v>513</v>
      </c>
      <c r="E51" s="107" t="s">
        <v>515</v>
      </c>
      <c r="F51" s="77" t="s">
        <v>513</v>
      </c>
      <c r="G51" s="107" t="s">
        <v>515</v>
      </c>
      <c r="H51" s="77" t="s">
        <v>513</v>
      </c>
      <c r="I51" s="107" t="s">
        <v>515</v>
      </c>
      <c r="J51" s="77" t="s">
        <v>513</v>
      </c>
      <c r="K51" s="107" t="s">
        <v>515</v>
      </c>
      <c r="L51" s="77" t="s">
        <v>513</v>
      </c>
      <c r="M51" s="144" t="s">
        <v>515</v>
      </c>
    </row>
    <row r="52" spans="1:13" x14ac:dyDescent="0.2">
      <c r="B52" s="81" t="s">
        <v>474</v>
      </c>
      <c r="C52" s="225" t="s">
        <v>475</v>
      </c>
      <c r="D52" s="296">
        <v>36225</v>
      </c>
      <c r="E52" s="275"/>
      <c r="F52" s="229">
        <v>29925</v>
      </c>
      <c r="G52" s="274"/>
      <c r="H52" s="283">
        <v>12600</v>
      </c>
      <c r="I52" s="274"/>
      <c r="J52" s="296">
        <v>18375</v>
      </c>
      <c r="K52" s="275"/>
      <c r="L52" s="229">
        <v>19530</v>
      </c>
      <c r="M52" s="189"/>
    </row>
    <row r="53" spans="1:13" x14ac:dyDescent="0.2">
      <c r="B53" s="81"/>
      <c r="C53" s="227" t="s">
        <v>476</v>
      </c>
      <c r="D53" s="296">
        <v>37613</v>
      </c>
      <c r="E53" s="275"/>
      <c r="F53" s="229">
        <v>31063</v>
      </c>
      <c r="G53" s="274"/>
      <c r="H53" s="283">
        <v>12900</v>
      </c>
      <c r="I53" s="274"/>
      <c r="J53" s="296">
        <v>18438</v>
      </c>
      <c r="K53" s="275"/>
      <c r="L53" s="229">
        <v>20265</v>
      </c>
      <c r="M53" s="189"/>
    </row>
    <row r="54" spans="1:13" x14ac:dyDescent="0.2">
      <c r="B54" s="81"/>
      <c r="C54" s="227" t="s">
        <v>477</v>
      </c>
      <c r="D54" s="296">
        <v>39000</v>
      </c>
      <c r="E54" s="275"/>
      <c r="F54" s="229">
        <v>32200</v>
      </c>
      <c r="G54" s="274"/>
      <c r="H54" s="283">
        <v>13200</v>
      </c>
      <c r="I54" s="274"/>
      <c r="J54" s="296">
        <v>18500</v>
      </c>
      <c r="K54" s="275"/>
      <c r="L54" s="229">
        <v>21000</v>
      </c>
      <c r="M54" s="189"/>
    </row>
    <row r="55" spans="1:13" x14ac:dyDescent="0.2">
      <c r="B55" s="84" t="s">
        <v>473</v>
      </c>
      <c r="C55" s="228"/>
      <c r="D55" s="296">
        <v>40950</v>
      </c>
      <c r="E55" s="275"/>
      <c r="F55" s="229">
        <v>33810</v>
      </c>
      <c r="G55" s="274"/>
      <c r="H55" s="283">
        <v>13860</v>
      </c>
      <c r="I55" s="274"/>
      <c r="J55" s="296">
        <v>19425</v>
      </c>
      <c r="K55" s="275"/>
      <c r="L55" s="229">
        <v>22050</v>
      </c>
      <c r="M55" s="189"/>
    </row>
    <row r="56" spans="1:13" ht="50.1" customHeight="1" x14ac:dyDescent="0.2">
      <c r="B56" s="219"/>
      <c r="C56" s="220"/>
      <c r="D56" s="132"/>
      <c r="E56" s="132"/>
      <c r="F56" s="132"/>
      <c r="G56" s="132"/>
      <c r="H56" s="132"/>
      <c r="I56" s="132"/>
      <c r="J56" s="132"/>
      <c r="K56" s="132"/>
      <c r="L56" s="132"/>
      <c r="M56" s="133"/>
    </row>
    <row r="57" spans="1:13" x14ac:dyDescent="0.2">
      <c r="B57" s="79" t="s">
        <v>10</v>
      </c>
      <c r="C57" s="134"/>
      <c r="D57" s="134" t="s">
        <v>249</v>
      </c>
      <c r="E57" s="135"/>
      <c r="F57" s="80" t="s">
        <v>250</v>
      </c>
      <c r="G57" s="80"/>
      <c r="H57" s="80" t="s">
        <v>251</v>
      </c>
      <c r="I57" s="80"/>
      <c r="J57" s="80" t="s">
        <v>252</v>
      </c>
      <c r="K57" s="80"/>
      <c r="L57" s="80" t="s">
        <v>253</v>
      </c>
      <c r="M57" s="136"/>
    </row>
    <row r="58" spans="1:13" x14ac:dyDescent="0.2">
      <c r="B58" s="105" t="s">
        <v>16</v>
      </c>
      <c r="C58" s="141"/>
      <c r="D58" s="141" t="s">
        <v>255</v>
      </c>
      <c r="E58" s="142"/>
      <c r="F58" s="106" t="s">
        <v>256</v>
      </c>
      <c r="G58" s="106"/>
      <c r="H58" s="106" t="s">
        <v>257</v>
      </c>
      <c r="I58" s="106"/>
      <c r="J58" s="106" t="s">
        <v>258</v>
      </c>
      <c r="K58" s="106"/>
      <c r="L58" s="106" t="s">
        <v>259</v>
      </c>
      <c r="M58" s="138"/>
    </row>
    <row r="59" spans="1:13" x14ac:dyDescent="0.2">
      <c r="B59" s="79" t="s">
        <v>23</v>
      </c>
      <c r="C59" s="134"/>
      <c r="D59" s="134" t="s">
        <v>261</v>
      </c>
      <c r="E59" s="135"/>
      <c r="F59" s="80" t="s">
        <v>191</v>
      </c>
      <c r="G59" s="80"/>
      <c r="H59" s="80" t="s">
        <v>191</v>
      </c>
      <c r="I59" s="80"/>
      <c r="J59" s="80" t="s">
        <v>536</v>
      </c>
      <c r="K59" s="80"/>
      <c r="L59" s="80" t="s">
        <v>537</v>
      </c>
      <c r="M59" s="136"/>
    </row>
    <row r="60" spans="1:13" x14ac:dyDescent="0.2">
      <c r="B60" s="79"/>
      <c r="C60" s="134"/>
      <c r="D60" s="77" t="s">
        <v>513</v>
      </c>
      <c r="E60" s="107" t="s">
        <v>515</v>
      </c>
      <c r="F60" s="77" t="s">
        <v>513</v>
      </c>
      <c r="G60" s="107" t="s">
        <v>515</v>
      </c>
      <c r="H60" s="77" t="s">
        <v>513</v>
      </c>
      <c r="I60" s="107" t="s">
        <v>515</v>
      </c>
      <c r="J60" s="77" t="s">
        <v>513</v>
      </c>
      <c r="K60" s="107" t="s">
        <v>515</v>
      </c>
      <c r="L60" s="77" t="s">
        <v>513</v>
      </c>
      <c r="M60" s="144" t="s">
        <v>515</v>
      </c>
    </row>
    <row r="61" spans="1:13" s="287" customFormat="1" x14ac:dyDescent="0.2">
      <c r="B61" s="81" t="s">
        <v>474</v>
      </c>
      <c r="C61" s="225" t="s">
        <v>475</v>
      </c>
      <c r="D61" s="226">
        <v>11970</v>
      </c>
      <c r="E61" s="187"/>
      <c r="F61" s="283">
        <v>17850</v>
      </c>
      <c r="G61" s="274"/>
      <c r="H61" s="283">
        <v>22050</v>
      </c>
      <c r="I61" s="274"/>
      <c r="J61" s="296">
        <v>7350</v>
      </c>
      <c r="K61" s="275"/>
      <c r="L61" s="229">
        <v>7875</v>
      </c>
      <c r="M61" s="189"/>
    </row>
    <row r="62" spans="1:13" s="287" customFormat="1" x14ac:dyDescent="0.2">
      <c r="B62" s="81"/>
      <c r="C62" s="227" t="s">
        <v>476</v>
      </c>
      <c r="D62" s="226">
        <v>12235</v>
      </c>
      <c r="E62" s="187"/>
      <c r="F62" s="283">
        <v>20925</v>
      </c>
      <c r="G62" s="274"/>
      <c r="H62" s="283">
        <v>21525</v>
      </c>
      <c r="I62" s="274"/>
      <c r="J62" s="296">
        <v>7775</v>
      </c>
      <c r="K62" s="275"/>
      <c r="L62" s="229">
        <v>8388</v>
      </c>
      <c r="M62" s="189"/>
    </row>
    <row r="63" spans="1:13" s="287" customFormat="1" x14ac:dyDescent="0.2">
      <c r="B63" s="81"/>
      <c r="C63" s="227" t="s">
        <v>477</v>
      </c>
      <c r="D63" s="226">
        <v>12500</v>
      </c>
      <c r="E63" s="187"/>
      <c r="F63" s="283">
        <v>24000</v>
      </c>
      <c r="G63" s="274"/>
      <c r="H63" s="283">
        <v>21000</v>
      </c>
      <c r="I63" s="274"/>
      <c r="J63" s="296">
        <v>8200</v>
      </c>
      <c r="K63" s="275"/>
      <c r="L63" s="229">
        <v>8900</v>
      </c>
      <c r="M63" s="189"/>
    </row>
    <row r="64" spans="1:13" s="287" customFormat="1" x14ac:dyDescent="0.2">
      <c r="B64" s="84" t="s">
        <v>473</v>
      </c>
      <c r="C64" s="228"/>
      <c r="D64" s="226">
        <v>13125</v>
      </c>
      <c r="E64" s="187"/>
      <c r="F64" s="283">
        <v>25200</v>
      </c>
      <c r="G64" s="274"/>
      <c r="H64" s="283">
        <v>22050</v>
      </c>
      <c r="I64" s="274"/>
      <c r="J64" s="296">
        <v>8610</v>
      </c>
      <c r="K64" s="275"/>
      <c r="L64" s="229">
        <v>9345</v>
      </c>
      <c r="M64" s="189"/>
    </row>
    <row r="65" spans="1:13" ht="50.1" customHeight="1" x14ac:dyDescent="0.2">
      <c r="B65" s="219"/>
      <c r="C65" s="220"/>
      <c r="D65" s="132"/>
      <c r="E65" s="132"/>
      <c r="F65" s="132"/>
      <c r="G65" s="132"/>
      <c r="H65" s="132"/>
      <c r="I65" s="132"/>
      <c r="J65" s="132"/>
      <c r="K65" s="132"/>
      <c r="L65" s="132"/>
      <c r="M65" s="133"/>
    </row>
    <row r="66" spans="1:13" x14ac:dyDescent="0.2">
      <c r="B66" s="79" t="s">
        <v>10</v>
      </c>
      <c r="C66" s="134"/>
      <c r="D66" s="134" t="s">
        <v>262</v>
      </c>
      <c r="E66" s="135"/>
      <c r="F66" s="80" t="s">
        <v>263</v>
      </c>
      <c r="G66" s="80"/>
      <c r="H66" s="80" t="s">
        <v>264</v>
      </c>
      <c r="I66" s="80"/>
      <c r="J66" s="80" t="s">
        <v>265</v>
      </c>
      <c r="K66" s="80"/>
      <c r="L66" s="80" t="s">
        <v>266</v>
      </c>
      <c r="M66" s="136"/>
    </row>
    <row r="67" spans="1:13" ht="13.5" customHeight="1" x14ac:dyDescent="0.2">
      <c r="B67" s="105" t="s">
        <v>16</v>
      </c>
      <c r="C67" s="141"/>
      <c r="D67" s="141" t="s">
        <v>268</v>
      </c>
      <c r="E67" s="142"/>
      <c r="F67" s="106" t="s">
        <v>269</v>
      </c>
      <c r="G67" s="106"/>
      <c r="H67" s="106" t="s">
        <v>270</v>
      </c>
      <c r="I67" s="106"/>
      <c r="J67" s="106" t="s">
        <v>538</v>
      </c>
      <c r="K67" s="106"/>
      <c r="L67" s="106" t="s">
        <v>271</v>
      </c>
      <c r="M67" s="138"/>
    </row>
    <row r="68" spans="1:13" ht="13.5" customHeight="1" x14ac:dyDescent="0.2">
      <c r="B68" s="79" t="s">
        <v>23</v>
      </c>
      <c r="C68" s="134"/>
      <c r="D68" s="134" t="s">
        <v>536</v>
      </c>
      <c r="E68" s="135"/>
      <c r="F68" s="80" t="s">
        <v>191</v>
      </c>
      <c r="G68" s="80"/>
      <c r="H68" s="80" t="s">
        <v>535</v>
      </c>
      <c r="I68" s="80"/>
      <c r="J68" s="80" t="s">
        <v>273</v>
      </c>
      <c r="K68" s="80"/>
      <c r="L68" s="80"/>
      <c r="M68" s="136"/>
    </row>
    <row r="69" spans="1:13" x14ac:dyDescent="0.2">
      <c r="B69" s="79"/>
      <c r="C69" s="134"/>
      <c r="D69" s="77" t="s">
        <v>513</v>
      </c>
      <c r="E69" s="107" t="s">
        <v>515</v>
      </c>
      <c r="F69" s="77" t="s">
        <v>513</v>
      </c>
      <c r="G69" s="107" t="s">
        <v>515</v>
      </c>
      <c r="H69" s="77" t="s">
        <v>513</v>
      </c>
      <c r="I69" s="107" t="s">
        <v>515</v>
      </c>
      <c r="J69" s="77" t="s">
        <v>513</v>
      </c>
      <c r="K69" s="107" t="s">
        <v>515</v>
      </c>
      <c r="L69" s="77" t="s">
        <v>513</v>
      </c>
      <c r="M69" s="144" t="s">
        <v>515</v>
      </c>
    </row>
    <row r="70" spans="1:13" x14ac:dyDescent="0.2">
      <c r="B70" s="81" t="s">
        <v>474</v>
      </c>
      <c r="C70" s="225" t="s">
        <v>475</v>
      </c>
      <c r="D70" s="226">
        <v>7350</v>
      </c>
      <c r="E70" s="187"/>
      <c r="F70" s="283">
        <v>16800</v>
      </c>
      <c r="G70" s="274"/>
      <c r="H70" s="283">
        <v>16800</v>
      </c>
      <c r="I70" s="274"/>
      <c r="J70" s="296">
        <v>28350</v>
      </c>
      <c r="K70" s="275"/>
      <c r="L70" s="229">
        <v>14070</v>
      </c>
      <c r="M70" s="189"/>
    </row>
    <row r="71" spans="1:13" x14ac:dyDescent="0.2">
      <c r="B71" s="81"/>
      <c r="C71" s="227" t="s">
        <v>476</v>
      </c>
      <c r="D71" s="226">
        <v>7475</v>
      </c>
      <c r="E71" s="187"/>
      <c r="F71" s="283">
        <v>17500</v>
      </c>
      <c r="G71" s="274"/>
      <c r="H71" s="283">
        <v>17500</v>
      </c>
      <c r="I71" s="274"/>
      <c r="J71" s="296">
        <v>29175</v>
      </c>
      <c r="K71" s="275"/>
      <c r="L71" s="229">
        <v>14585</v>
      </c>
      <c r="M71" s="189"/>
    </row>
    <row r="72" spans="1:13" x14ac:dyDescent="0.2">
      <c r="B72" s="81"/>
      <c r="C72" s="227" t="s">
        <v>477</v>
      </c>
      <c r="D72" s="226">
        <v>7600</v>
      </c>
      <c r="E72" s="187"/>
      <c r="F72" s="283">
        <v>18200</v>
      </c>
      <c r="G72" s="274"/>
      <c r="H72" s="283">
        <v>18200</v>
      </c>
      <c r="I72" s="274"/>
      <c r="J72" s="296">
        <v>30000</v>
      </c>
      <c r="K72" s="275"/>
      <c r="L72" s="229">
        <v>15100</v>
      </c>
      <c r="M72" s="189"/>
    </row>
    <row r="73" spans="1:13" x14ac:dyDescent="0.2">
      <c r="B73" s="84" t="s">
        <v>473</v>
      </c>
      <c r="C73" s="228"/>
      <c r="D73" s="226">
        <v>7980</v>
      </c>
      <c r="E73" s="187"/>
      <c r="F73" s="283">
        <v>19110</v>
      </c>
      <c r="G73" s="274"/>
      <c r="H73" s="283">
        <v>19110</v>
      </c>
      <c r="I73" s="274"/>
      <c r="J73" s="296">
        <v>31500</v>
      </c>
      <c r="K73" s="275"/>
      <c r="L73" s="229">
        <v>15855</v>
      </c>
      <c r="M73" s="189"/>
    </row>
    <row r="74" spans="1:13" ht="50.1" customHeight="1" x14ac:dyDescent="0.2">
      <c r="A74" s="211"/>
      <c r="B74" s="219"/>
      <c r="C74" s="220"/>
      <c r="D74" s="132"/>
      <c r="E74" s="132"/>
      <c r="F74" s="132"/>
      <c r="G74" s="132"/>
      <c r="H74" s="132"/>
      <c r="I74" s="132"/>
      <c r="J74" s="132"/>
      <c r="K74" s="132"/>
      <c r="L74" s="132"/>
      <c r="M74" s="133"/>
    </row>
    <row r="75" spans="1:13" x14ac:dyDescent="0.2">
      <c r="A75" s="211"/>
      <c r="B75" s="79" t="s">
        <v>10</v>
      </c>
      <c r="C75" s="134"/>
      <c r="D75" s="134" t="s">
        <v>267</v>
      </c>
      <c r="E75" s="135"/>
      <c r="F75" s="80" t="s">
        <v>274</v>
      </c>
      <c r="G75" s="80"/>
      <c r="H75" s="80" t="s">
        <v>275</v>
      </c>
      <c r="I75" s="80"/>
      <c r="J75" s="80" t="s">
        <v>276</v>
      </c>
      <c r="K75" s="80"/>
      <c r="L75" s="80" t="s">
        <v>277</v>
      </c>
      <c r="M75" s="136"/>
    </row>
    <row r="76" spans="1:13" ht="13.5" customHeight="1" x14ac:dyDescent="0.2">
      <c r="A76" s="211"/>
      <c r="B76" s="105" t="s">
        <v>16</v>
      </c>
      <c r="C76" s="141"/>
      <c r="D76" s="141" t="s">
        <v>272</v>
      </c>
      <c r="E76" s="142"/>
      <c r="F76" s="106" t="s">
        <v>534</v>
      </c>
      <c r="G76" s="106"/>
      <c r="H76" s="106" t="s">
        <v>280</v>
      </c>
      <c r="I76" s="106"/>
      <c r="J76" s="106" t="s">
        <v>281</v>
      </c>
      <c r="K76" s="106"/>
      <c r="L76" s="106" t="s">
        <v>282</v>
      </c>
      <c r="M76" s="138"/>
    </row>
    <row r="77" spans="1:13" ht="13.5" customHeight="1" x14ac:dyDescent="0.2">
      <c r="A77" s="211"/>
      <c r="B77" s="79" t="s">
        <v>23</v>
      </c>
      <c r="C77" s="134"/>
      <c r="D77" s="134" t="s">
        <v>191</v>
      </c>
      <c r="E77" s="135"/>
      <c r="F77" s="80" t="s">
        <v>284</v>
      </c>
      <c r="G77" s="80"/>
      <c r="H77" s="80" t="s">
        <v>284</v>
      </c>
      <c r="I77" s="80"/>
      <c r="J77" s="80" t="s">
        <v>285</v>
      </c>
      <c r="K77" s="80"/>
      <c r="L77" s="80" t="s">
        <v>286</v>
      </c>
      <c r="M77" s="136"/>
    </row>
    <row r="78" spans="1:13" x14ac:dyDescent="0.2">
      <c r="A78" s="211"/>
      <c r="B78" s="79"/>
      <c r="C78" s="134"/>
      <c r="D78" s="77" t="s">
        <v>513</v>
      </c>
      <c r="E78" s="107" t="s">
        <v>515</v>
      </c>
      <c r="F78" s="77" t="s">
        <v>513</v>
      </c>
      <c r="G78" s="107" t="s">
        <v>515</v>
      </c>
      <c r="H78" s="77" t="s">
        <v>513</v>
      </c>
      <c r="I78" s="107" t="s">
        <v>515</v>
      </c>
      <c r="J78" s="77" t="s">
        <v>513</v>
      </c>
      <c r="K78" s="107" t="s">
        <v>515</v>
      </c>
      <c r="L78" s="77" t="s">
        <v>513</v>
      </c>
      <c r="M78" s="144" t="s">
        <v>515</v>
      </c>
    </row>
    <row r="79" spans="1:13" x14ac:dyDescent="0.2">
      <c r="B79" s="81" t="s">
        <v>474</v>
      </c>
      <c r="C79" s="225" t="s">
        <v>475</v>
      </c>
      <c r="D79" s="229">
        <v>16800</v>
      </c>
      <c r="E79" s="188"/>
      <c r="F79" s="283">
        <v>9240</v>
      </c>
      <c r="G79" s="274"/>
      <c r="H79" s="283">
        <v>9240</v>
      </c>
      <c r="I79" s="274"/>
      <c r="J79" s="229">
        <v>8400</v>
      </c>
      <c r="K79" s="275"/>
      <c r="L79" s="229">
        <v>8400</v>
      </c>
      <c r="M79" s="189"/>
    </row>
    <row r="80" spans="1:13" x14ac:dyDescent="0.2">
      <c r="B80" s="81"/>
      <c r="C80" s="227" t="s">
        <v>476</v>
      </c>
      <c r="D80" s="229">
        <v>17500</v>
      </c>
      <c r="E80" s="188"/>
      <c r="F80" s="283">
        <v>9570</v>
      </c>
      <c r="G80" s="274"/>
      <c r="H80" s="283">
        <v>9570</v>
      </c>
      <c r="I80" s="274"/>
      <c r="J80" s="229">
        <v>9000</v>
      </c>
      <c r="K80" s="275"/>
      <c r="L80" s="229">
        <v>9000</v>
      </c>
      <c r="M80" s="189"/>
    </row>
    <row r="81" spans="2:13" x14ac:dyDescent="0.2">
      <c r="B81" s="81"/>
      <c r="C81" s="227" t="s">
        <v>477</v>
      </c>
      <c r="D81" s="229">
        <v>18200</v>
      </c>
      <c r="E81" s="188"/>
      <c r="F81" s="283">
        <v>9900</v>
      </c>
      <c r="G81" s="274"/>
      <c r="H81" s="283">
        <v>9900</v>
      </c>
      <c r="I81" s="274"/>
      <c r="J81" s="229">
        <v>9600</v>
      </c>
      <c r="K81" s="275"/>
      <c r="L81" s="229">
        <v>9600</v>
      </c>
      <c r="M81" s="189"/>
    </row>
    <row r="82" spans="2:13" x14ac:dyDescent="0.2">
      <c r="B82" s="84" t="s">
        <v>473</v>
      </c>
      <c r="C82" s="228"/>
      <c r="D82" s="229">
        <v>19110</v>
      </c>
      <c r="E82" s="188"/>
      <c r="F82" s="283">
        <v>10395</v>
      </c>
      <c r="G82" s="274"/>
      <c r="H82" s="283">
        <v>10395</v>
      </c>
      <c r="I82" s="274"/>
      <c r="J82" s="229">
        <v>10080</v>
      </c>
      <c r="K82" s="275"/>
      <c r="L82" s="229">
        <v>10080</v>
      </c>
      <c r="M82" s="189"/>
    </row>
    <row r="83" spans="2:13" ht="50.1" customHeight="1" x14ac:dyDescent="0.2">
      <c r="B83" s="219"/>
      <c r="C83" s="220"/>
      <c r="D83" s="132"/>
      <c r="E83" s="132"/>
      <c r="F83" s="132"/>
      <c r="G83" s="132"/>
      <c r="H83" s="132"/>
      <c r="I83" s="132"/>
      <c r="J83" s="132"/>
      <c r="K83" s="132"/>
      <c r="L83" s="132"/>
      <c r="M83" s="133"/>
    </row>
    <row r="84" spans="2:13" x14ac:dyDescent="0.2">
      <c r="B84" s="79" t="s">
        <v>10</v>
      </c>
      <c r="C84" s="134"/>
      <c r="D84" s="134" t="s">
        <v>278</v>
      </c>
      <c r="E84" s="135"/>
      <c r="F84" s="80" t="s">
        <v>279</v>
      </c>
      <c r="G84" s="80"/>
      <c r="H84" s="80"/>
      <c r="I84" s="80"/>
      <c r="J84" s="80"/>
      <c r="K84" s="80"/>
      <c r="L84" s="80"/>
      <c r="M84" s="136"/>
    </row>
    <row r="85" spans="2:13" x14ac:dyDescent="0.2">
      <c r="B85" s="105" t="s">
        <v>16</v>
      </c>
      <c r="C85" s="141"/>
      <c r="D85" s="141" t="s">
        <v>283</v>
      </c>
      <c r="E85" s="142"/>
      <c r="F85" s="106" t="s">
        <v>283</v>
      </c>
      <c r="G85" s="106"/>
      <c r="H85" s="263"/>
      <c r="I85" s="263"/>
      <c r="J85" s="263"/>
      <c r="K85" s="263"/>
      <c r="L85" s="263"/>
      <c r="M85" s="264"/>
    </row>
    <row r="86" spans="2:13" x14ac:dyDescent="0.2">
      <c r="B86" s="79" t="s">
        <v>23</v>
      </c>
      <c r="C86" s="134"/>
      <c r="D86" s="134" t="s">
        <v>38</v>
      </c>
      <c r="E86" s="135"/>
      <c r="F86" s="80" t="s">
        <v>39</v>
      </c>
      <c r="G86" s="80"/>
      <c r="H86" s="80"/>
      <c r="I86" s="80"/>
      <c r="J86" s="80"/>
      <c r="K86" s="80"/>
      <c r="L86" s="80"/>
      <c r="M86" s="136"/>
    </row>
    <row r="87" spans="2:13" x14ac:dyDescent="0.2">
      <c r="B87" s="79"/>
      <c r="C87" s="134"/>
      <c r="D87" s="77" t="s">
        <v>513</v>
      </c>
      <c r="E87" s="107" t="s">
        <v>515</v>
      </c>
      <c r="F87" s="77" t="s">
        <v>513</v>
      </c>
      <c r="G87" s="107" t="s">
        <v>515</v>
      </c>
      <c r="H87" s="80"/>
      <c r="I87" s="80"/>
      <c r="J87" s="80"/>
      <c r="K87" s="80"/>
      <c r="L87" s="80"/>
      <c r="M87" s="136"/>
    </row>
    <row r="88" spans="2:13" x14ac:dyDescent="0.2">
      <c r="B88" s="81" t="s">
        <v>474</v>
      </c>
      <c r="C88" s="225" t="s">
        <v>475</v>
      </c>
      <c r="D88" s="226">
        <v>54810</v>
      </c>
      <c r="E88" s="187"/>
      <c r="F88" s="226">
        <v>54810</v>
      </c>
      <c r="G88" s="274"/>
      <c r="H88" s="62"/>
      <c r="I88" s="62"/>
      <c r="J88" s="62"/>
      <c r="K88" s="62"/>
      <c r="L88" s="62"/>
      <c r="M88" s="117"/>
    </row>
    <row r="89" spans="2:13" x14ac:dyDescent="0.2">
      <c r="B89" s="81"/>
      <c r="C89" s="227" t="s">
        <v>476</v>
      </c>
      <c r="D89" s="226">
        <v>55905</v>
      </c>
      <c r="E89" s="187"/>
      <c r="F89" s="226">
        <v>55905</v>
      </c>
      <c r="G89" s="274"/>
      <c r="H89" s="62"/>
      <c r="I89" s="62"/>
      <c r="J89" s="62"/>
      <c r="K89" s="62"/>
      <c r="L89" s="62"/>
      <c r="M89" s="117"/>
    </row>
    <row r="90" spans="2:13" x14ac:dyDescent="0.2">
      <c r="B90" s="81"/>
      <c r="C90" s="227" t="s">
        <v>477</v>
      </c>
      <c r="D90" s="226">
        <v>57000</v>
      </c>
      <c r="E90" s="187"/>
      <c r="F90" s="226">
        <v>57000</v>
      </c>
      <c r="G90" s="274"/>
      <c r="H90" s="62"/>
      <c r="I90" s="62"/>
      <c r="J90" s="62"/>
      <c r="K90" s="62"/>
      <c r="L90" s="62"/>
      <c r="M90" s="117"/>
    </row>
    <row r="91" spans="2:13" ht="14.25" thickBot="1" x14ac:dyDescent="0.25">
      <c r="B91" s="112" t="s">
        <v>473</v>
      </c>
      <c r="C91" s="297"/>
      <c r="D91" s="240">
        <v>59850</v>
      </c>
      <c r="E91" s="205"/>
      <c r="F91" s="240">
        <v>59850</v>
      </c>
      <c r="G91" s="276"/>
      <c r="H91" s="288"/>
      <c r="I91" s="289"/>
      <c r="J91" s="277"/>
      <c r="K91" s="278"/>
      <c r="L91" s="279"/>
      <c r="M91" s="280"/>
    </row>
  </sheetData>
  <sheetProtection password="CCA1" sheet="1" objects="1" scenarios="1"/>
  <mergeCells count="240">
    <mergeCell ref="B87:C87"/>
    <mergeCell ref="B88:B90"/>
    <mergeCell ref="B91:C91"/>
    <mergeCell ref="B10:M10"/>
    <mergeCell ref="B86:C86"/>
    <mergeCell ref="F86:G86"/>
    <mergeCell ref="H86:I86"/>
    <mergeCell ref="J86:K86"/>
    <mergeCell ref="L86:M86"/>
    <mergeCell ref="B85:C85"/>
    <mergeCell ref="F85:G85"/>
    <mergeCell ref="H85:I85"/>
    <mergeCell ref="J85:K85"/>
    <mergeCell ref="L85:M85"/>
    <mergeCell ref="B84:C84"/>
    <mergeCell ref="F84:G84"/>
    <mergeCell ref="H84:I84"/>
    <mergeCell ref="J84:K84"/>
    <mergeCell ref="L84:M84"/>
    <mergeCell ref="F83:G83"/>
    <mergeCell ref="H83:I83"/>
    <mergeCell ref="J83:K83"/>
    <mergeCell ref="L83:M83"/>
    <mergeCell ref="B78:C78"/>
    <mergeCell ref="B79:B81"/>
    <mergeCell ref="B82:C82"/>
    <mergeCell ref="F65:G65"/>
    <mergeCell ref="B77:C77"/>
    <mergeCell ref="F77:G77"/>
    <mergeCell ref="H77:I77"/>
    <mergeCell ref="J77:K77"/>
    <mergeCell ref="B69:C69"/>
    <mergeCell ref="B70:B72"/>
    <mergeCell ref="B73:C73"/>
    <mergeCell ref="B68:C68"/>
    <mergeCell ref="F68:G68"/>
    <mergeCell ref="H68:I68"/>
    <mergeCell ref="J68:K68"/>
    <mergeCell ref="L77:M77"/>
    <mergeCell ref="B76:C76"/>
    <mergeCell ref="F76:G76"/>
    <mergeCell ref="H76:I76"/>
    <mergeCell ref="J76:K76"/>
    <mergeCell ref="L76:M76"/>
    <mergeCell ref="H74:I74"/>
    <mergeCell ref="J74:K74"/>
    <mergeCell ref="L74:M74"/>
    <mergeCell ref="B75:C75"/>
    <mergeCell ref="F75:G75"/>
    <mergeCell ref="H75:I75"/>
    <mergeCell ref="J75:K75"/>
    <mergeCell ref="L75:M75"/>
    <mergeCell ref="F74:G74"/>
    <mergeCell ref="D75:E75"/>
    <mergeCell ref="D76:E76"/>
    <mergeCell ref="D77:E77"/>
    <mergeCell ref="L68:M68"/>
    <mergeCell ref="B67:C67"/>
    <mergeCell ref="F67:G67"/>
    <mergeCell ref="H67:I67"/>
    <mergeCell ref="J67:K67"/>
    <mergeCell ref="L67:M67"/>
    <mergeCell ref="H65:I65"/>
    <mergeCell ref="J65:K65"/>
    <mergeCell ref="L65:M65"/>
    <mergeCell ref="B66:C66"/>
    <mergeCell ref="F66:G66"/>
    <mergeCell ref="H66:I66"/>
    <mergeCell ref="J66:K66"/>
    <mergeCell ref="L66:M66"/>
    <mergeCell ref="B60:C60"/>
    <mergeCell ref="B61:B63"/>
    <mergeCell ref="B64:C64"/>
    <mergeCell ref="B59:C59"/>
    <mergeCell ref="F59:G59"/>
    <mergeCell ref="H59:I59"/>
    <mergeCell ref="J59:K59"/>
    <mergeCell ref="L59:M59"/>
    <mergeCell ref="B58:C58"/>
    <mergeCell ref="F58:G58"/>
    <mergeCell ref="H58:I58"/>
    <mergeCell ref="J58:K58"/>
    <mergeCell ref="L58:M58"/>
    <mergeCell ref="H56:I56"/>
    <mergeCell ref="J56:K56"/>
    <mergeCell ref="L56:M56"/>
    <mergeCell ref="B57:C57"/>
    <mergeCell ref="F57:G57"/>
    <mergeCell ref="H57:I57"/>
    <mergeCell ref="J57:K57"/>
    <mergeCell ref="L57:M57"/>
    <mergeCell ref="B51:C51"/>
    <mergeCell ref="B52:B54"/>
    <mergeCell ref="B55:C55"/>
    <mergeCell ref="F56:G56"/>
    <mergeCell ref="B50:C50"/>
    <mergeCell ref="F50:G50"/>
    <mergeCell ref="H50:I50"/>
    <mergeCell ref="J50:K50"/>
    <mergeCell ref="L50:M50"/>
    <mergeCell ref="B49:C49"/>
    <mergeCell ref="F49:G49"/>
    <mergeCell ref="H49:I49"/>
    <mergeCell ref="J49:K49"/>
    <mergeCell ref="L49:M49"/>
    <mergeCell ref="H47:I47"/>
    <mergeCell ref="J47:K47"/>
    <mergeCell ref="L47:M47"/>
    <mergeCell ref="B48:C48"/>
    <mergeCell ref="F48:G48"/>
    <mergeCell ref="H48:I48"/>
    <mergeCell ref="J48:K48"/>
    <mergeCell ref="L48:M48"/>
    <mergeCell ref="B42:C42"/>
    <mergeCell ref="B43:B45"/>
    <mergeCell ref="B46:C46"/>
    <mergeCell ref="F47:G47"/>
    <mergeCell ref="B41:C41"/>
    <mergeCell ref="F41:G41"/>
    <mergeCell ref="H41:I41"/>
    <mergeCell ref="J41:K41"/>
    <mergeCell ref="L41:M41"/>
    <mergeCell ref="B40:C40"/>
    <mergeCell ref="F40:G40"/>
    <mergeCell ref="H40:I40"/>
    <mergeCell ref="J40:K40"/>
    <mergeCell ref="L40:M40"/>
    <mergeCell ref="B39:C39"/>
    <mergeCell ref="F39:G39"/>
    <mergeCell ref="H39:I39"/>
    <mergeCell ref="J39:K39"/>
    <mergeCell ref="L39:M39"/>
    <mergeCell ref="F38:G38"/>
    <mergeCell ref="H38:I38"/>
    <mergeCell ref="J38:K38"/>
    <mergeCell ref="L38:M38"/>
    <mergeCell ref="B14:C14"/>
    <mergeCell ref="B15:C15"/>
    <mergeCell ref="B12:C12"/>
    <mergeCell ref="B13:C13"/>
    <mergeCell ref="B8:M8"/>
    <mergeCell ref="B9:M9"/>
    <mergeCell ref="F11:G11"/>
    <mergeCell ref="H11:I11"/>
    <mergeCell ref="J11:K11"/>
    <mergeCell ref="L11:M11"/>
    <mergeCell ref="D11:E11"/>
    <mergeCell ref="D12:E12"/>
    <mergeCell ref="D13:E13"/>
    <mergeCell ref="D14:E14"/>
    <mergeCell ref="B16:B18"/>
    <mergeCell ref="B19:C19"/>
    <mergeCell ref="F20:G20"/>
    <mergeCell ref="H20:I20"/>
    <mergeCell ref="L20:M20"/>
    <mergeCell ref="B21:C21"/>
    <mergeCell ref="F21:G21"/>
    <mergeCell ref="H21:I21"/>
    <mergeCell ref="J21:K21"/>
    <mergeCell ref="L21:M21"/>
    <mergeCell ref="J20:K20"/>
    <mergeCell ref="D20:E20"/>
    <mergeCell ref="D21:E21"/>
    <mergeCell ref="B23:C23"/>
    <mergeCell ref="F23:G23"/>
    <mergeCell ref="H23:I23"/>
    <mergeCell ref="J23:K23"/>
    <mergeCell ref="L23:M23"/>
    <mergeCell ref="B22:C22"/>
    <mergeCell ref="F22:G22"/>
    <mergeCell ref="H22:I22"/>
    <mergeCell ref="J22:K22"/>
    <mergeCell ref="L22:M22"/>
    <mergeCell ref="D22:E22"/>
    <mergeCell ref="D23:E23"/>
    <mergeCell ref="B24:C24"/>
    <mergeCell ref="B25:B27"/>
    <mergeCell ref="B28:C28"/>
    <mergeCell ref="F29:G29"/>
    <mergeCell ref="J29:K29"/>
    <mergeCell ref="L29:M29"/>
    <mergeCell ref="B30:C30"/>
    <mergeCell ref="F30:G30"/>
    <mergeCell ref="H30:I30"/>
    <mergeCell ref="J30:K30"/>
    <mergeCell ref="L30:M30"/>
    <mergeCell ref="H29:I29"/>
    <mergeCell ref="D29:E29"/>
    <mergeCell ref="D30:E30"/>
    <mergeCell ref="H31:I31"/>
    <mergeCell ref="J31:K31"/>
    <mergeCell ref="L31:M31"/>
    <mergeCell ref="B32:C32"/>
    <mergeCell ref="F32:G32"/>
    <mergeCell ref="H32:I32"/>
    <mergeCell ref="J32:K32"/>
    <mergeCell ref="L32:M32"/>
    <mergeCell ref="B33:C33"/>
    <mergeCell ref="B34:B36"/>
    <mergeCell ref="B37:C37"/>
    <mergeCell ref="B31:C31"/>
    <mergeCell ref="F31:G31"/>
    <mergeCell ref="D74:E74"/>
    <mergeCell ref="D83:E83"/>
    <mergeCell ref="D65:E65"/>
    <mergeCell ref="D56:E56"/>
    <mergeCell ref="D38:E38"/>
    <mergeCell ref="D47:E47"/>
    <mergeCell ref="D39:E39"/>
    <mergeCell ref="D31:E31"/>
    <mergeCell ref="D40:E40"/>
    <mergeCell ref="D48:E48"/>
    <mergeCell ref="D49:E49"/>
    <mergeCell ref="D32:E32"/>
    <mergeCell ref="D41:E41"/>
    <mergeCell ref="D50:E50"/>
    <mergeCell ref="D57:E57"/>
    <mergeCell ref="D58:E58"/>
    <mergeCell ref="D59:E59"/>
    <mergeCell ref="D66:E66"/>
    <mergeCell ref="D67:E67"/>
    <mergeCell ref="D68:E68"/>
    <mergeCell ref="D84:E84"/>
    <mergeCell ref="D85:E85"/>
    <mergeCell ref="D86:E86"/>
    <mergeCell ref="H87:I87"/>
    <mergeCell ref="J87:K87"/>
    <mergeCell ref="H88:I88"/>
    <mergeCell ref="J88:K88"/>
    <mergeCell ref="H89:I89"/>
    <mergeCell ref="J89:K89"/>
    <mergeCell ref="H90:I90"/>
    <mergeCell ref="J90:K90"/>
    <mergeCell ref="H91:I91"/>
    <mergeCell ref="J91:K91"/>
    <mergeCell ref="L87:M87"/>
    <mergeCell ref="L88:M88"/>
    <mergeCell ref="L89:M89"/>
    <mergeCell ref="L90:M90"/>
    <mergeCell ref="L91:M91"/>
  </mergeCells>
  <phoneticPr fontId="1" type="noConversion"/>
  <pageMargins left="0.7" right="0.7" top="0.75" bottom="0.75" header="0.3" footer="0.3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13</vt:i4>
      </vt:variant>
    </vt:vector>
  </HeadingPairs>
  <TitlesOfParts>
    <vt:vector size="13" baseType="lpstr">
      <vt:lpstr>주문 종합 내역 (2)</vt:lpstr>
      <vt:lpstr>공장등(0p)</vt:lpstr>
      <vt:lpstr>T5,T10,엣지(1p)</vt:lpstr>
      <vt:lpstr>볼구,일자&amp;십자등 (2p)</vt:lpstr>
      <vt:lpstr>다운라이트(3p)</vt:lpstr>
      <vt:lpstr>시스템조명(4p)</vt:lpstr>
      <vt:lpstr>펜던트(5p)</vt:lpstr>
      <vt:lpstr>펜던트 센서등(6p)</vt:lpstr>
      <vt:lpstr>벽등(7p)</vt:lpstr>
      <vt:lpstr>태양광(8P)</vt:lpstr>
      <vt:lpstr>스텐드&amp;레일 (9p)</vt:lpstr>
      <vt:lpstr>무드등 (10p)</vt:lpstr>
      <vt:lpstr>파티라이트(11p)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190131-PC1</dc:creator>
  <cp:lastModifiedBy>hkh998777@gmail.com</cp:lastModifiedBy>
  <cp:lastPrinted>2024-08-31T04:00:23Z</cp:lastPrinted>
  <dcterms:created xsi:type="dcterms:W3CDTF">2024-08-27T03:09:10Z</dcterms:created>
  <dcterms:modified xsi:type="dcterms:W3CDTF">2024-09-02T06:12:15Z</dcterms:modified>
</cp:coreProperties>
</file>